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https://autoritatrasporti-my.sharepoint.com/personal/c_marchetta_autorita-trasporti_it/Documents/Segreteria Consiglio/DRAFT RIUNIONI CONSIGLIO/06. draft 5 febbraio 2026/05-02-26/10. ARA_COREG/Post Consiglio/"/>
    </mc:Choice>
  </mc:AlternateContent>
  <xr:revisionPtr revIDLastSave="90" documentId="8_{9B96E79F-83E3-449E-8DC2-D334BED0CCFF}" xr6:coauthVersionLast="47" xr6:coauthVersionMax="47" xr10:uidLastSave="{48713545-6082-4578-981D-93033029866D}"/>
  <bookViews>
    <workbookView xWindow="-110" yWindow="-110" windowWidth="19420" windowHeight="11500" tabRatio="764" xr2:uid="{065F54E9-B4C7-444F-AF29-2C17684926F9}"/>
  </bookViews>
  <sheets>
    <sheet name="X0 DatiGenerali" sheetId="1" r:id="rId1"/>
    <sheet name="X1 CoReg SchemiContabili" sheetId="2" r:id="rId2"/>
    <sheet name="X1.t CoReg Costi per tratta" sheetId="9" r:id="rId3"/>
    <sheet name="X1.a CoReg RiconcilBilancio" sheetId="3" r:id="rId4"/>
    <sheet name="X2 Variazioni IAS OIC" sheetId="8" r:id="rId5"/>
    <sheet name="X3 DatiTecnici - Traffico" sheetId="7" r:id="rId6"/>
    <sheet name="X4 - arrotondamenti" sheetId="4" r:id="rId7"/>
  </sheets>
  <externalReferences>
    <externalReference r:id="rId8"/>
    <externalReference r:id="rId9"/>
    <externalReference r:id="rId10"/>
  </externalReferences>
  <definedNames>
    <definedName name="_xlnm._FilterDatabase" localSheetId="6" hidden="1">'X4 - arrotondamenti'!$B$4:$T$44</definedName>
    <definedName name="_xlnm.Print_Area" localSheetId="4">'X2 Variazioni IAS OIC'!$B$5:$M$104</definedName>
    <definedName name="CoeffProg">[1]Dashboard!$C$25</definedName>
    <definedName name="inflaz">[1]Dashboard!$C$18</definedName>
    <definedName name="Ke">[1]Dashboard!$C$14</definedName>
    <definedName name="QuotaInf">[1]Dashboard!$C$26</definedName>
    <definedName name="TarIni">[1]Dashboard!$C$20</definedName>
    <definedName name="TassoPF">[1]PFR_ASPI!$F$378</definedName>
    <definedName name="tir">[1]Dashboard!$C$11</definedName>
    <definedName name="Tkini">[1]Dashboard!$C$23</definedName>
    <definedName name="VanPfLin_F">#REF!</definedName>
    <definedName name="VanPfProg_F">#REF!</definedName>
    <definedName name="VanPfProgInf_F">#REF!</definedName>
    <definedName name="VarTar">[2]PFR!$P$135</definedName>
    <definedName name="VarTarLin">[1]PFR_ASPI!$K$423</definedName>
    <definedName name="VarTarLin_AmmCrPf">[1]PFR_ASPI_SplitPF!$K$294</definedName>
    <definedName name="VarTarLin_AmmTir">[1]PFR_ASPI_SplitPF!$K$268</definedName>
    <definedName name="VarTarLin_AmmWacc">[1]PFR_ASPI_SplitPF!$K$320</definedName>
    <definedName name="VarTarLin_F">#REF!</definedName>
    <definedName name="VarTarLin_RemCrPf">[1]PFR_ASPI_SplitPF!$K$307</definedName>
    <definedName name="VarTarLin_RemTir">[1]PFR_ASPI_SplitPF!$K$281</definedName>
    <definedName name="VarTarLin_RemWacc">[1]PFR_ASPI_SplitPF!$K$333</definedName>
    <definedName name="VarTarProg">[1]PFR_ASPI!$K$451</definedName>
    <definedName name="VarTarProg_F">#REF!</definedName>
    <definedName name="VarTarProgInf_F">#REF!</definedName>
    <definedName name="wacc">'[3]Input-Generali'!$E$65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97" i="9" l="1"/>
  <c r="AG397" i="9"/>
  <c r="AF397" i="9"/>
  <c r="AE397" i="9"/>
  <c r="AD397" i="9"/>
  <c r="AC397" i="9"/>
  <c r="AB397" i="9"/>
  <c r="AH391" i="9"/>
  <c r="AG391" i="9"/>
  <c r="AF391" i="9"/>
  <c r="AE391" i="9"/>
  <c r="AD391" i="9"/>
  <c r="AC391" i="9"/>
  <c r="AB391" i="9"/>
  <c r="AH385" i="9"/>
  <c r="AG385" i="9"/>
  <c r="AF385" i="9"/>
  <c r="AE385" i="9"/>
  <c r="AD385" i="9"/>
  <c r="AC385" i="9"/>
  <c r="AB385" i="9"/>
  <c r="AH379" i="9"/>
  <c r="AG379" i="9"/>
  <c r="AF379" i="9"/>
  <c r="AE379" i="9"/>
  <c r="AD379" i="9"/>
  <c r="AC379" i="9"/>
  <c r="AB379" i="9"/>
  <c r="AH366" i="9"/>
  <c r="AG366" i="9"/>
  <c r="AF366" i="9"/>
  <c r="AE366" i="9"/>
  <c r="AD366" i="9"/>
  <c r="AC366" i="9"/>
  <c r="AB366" i="9"/>
  <c r="AD346" i="9"/>
  <c r="AH344" i="9"/>
  <c r="AH346" i="9" s="1"/>
  <c r="AG344" i="9"/>
  <c r="AF344" i="9"/>
  <c r="AE344" i="9"/>
  <c r="AD344" i="9"/>
  <c r="AC344" i="9"/>
  <c r="AB344" i="9"/>
  <c r="AH329" i="9"/>
  <c r="AG329" i="9"/>
  <c r="AF329" i="9"/>
  <c r="AE329" i="9"/>
  <c r="AD329" i="9"/>
  <c r="AC329" i="9"/>
  <c r="AB329" i="9"/>
  <c r="AH321" i="9"/>
  <c r="AG321" i="9"/>
  <c r="AG346" i="9" s="1"/>
  <c r="AF321" i="9"/>
  <c r="AF346" i="9" s="1"/>
  <c r="AE321" i="9"/>
  <c r="AE346" i="9" s="1"/>
  <c r="AD321" i="9"/>
  <c r="AC321" i="9"/>
  <c r="AC346" i="9" s="1"/>
  <c r="AB321" i="9"/>
  <c r="AB346" i="9" s="1"/>
  <c r="AG307" i="9"/>
  <c r="AF307" i="9"/>
  <c r="AC307" i="9"/>
  <c r="AH302" i="9"/>
  <c r="AG302" i="9"/>
  <c r="AF302" i="9"/>
  <c r="AE302" i="9"/>
  <c r="AD302" i="9"/>
  <c r="AC302" i="9"/>
  <c r="AB302" i="9"/>
  <c r="AB307" i="9" s="1"/>
  <c r="AH299" i="9"/>
  <c r="AH307" i="9" s="1"/>
  <c r="AG299" i="9"/>
  <c r="AF299" i="9"/>
  <c r="AE299" i="9"/>
  <c r="AE307" i="9" s="1"/>
  <c r="AD299" i="9"/>
  <c r="AD307" i="9" s="1"/>
  <c r="AC299" i="9"/>
  <c r="AB299" i="9"/>
  <c r="AH291" i="9"/>
  <c r="AG291" i="9"/>
  <c r="AF291" i="9"/>
  <c r="AE291" i="9"/>
  <c r="AD291" i="9"/>
  <c r="AC291" i="9"/>
  <c r="AB291" i="9"/>
  <c r="AH271" i="9"/>
  <c r="AG271" i="9"/>
  <c r="AF271" i="9"/>
  <c r="AE271" i="9"/>
  <c r="AD271" i="9"/>
  <c r="AC271" i="9"/>
  <c r="AB271" i="9"/>
  <c r="AH263" i="9"/>
  <c r="AH262" i="9" s="1"/>
  <c r="AH280" i="9" s="1"/>
  <c r="AG263" i="9"/>
  <c r="AF263" i="9"/>
  <c r="AF262" i="9" s="1"/>
  <c r="AE263" i="9"/>
  <c r="AE262" i="9" s="1"/>
  <c r="AD263" i="9"/>
  <c r="AD262" i="9" s="1"/>
  <c r="AC263" i="9"/>
  <c r="AB263" i="9"/>
  <c r="AB262" i="9" s="1"/>
  <c r="AB280" i="9" s="1"/>
  <c r="AG262" i="9"/>
  <c r="AG280" i="9" s="1"/>
  <c r="AC262" i="9"/>
  <c r="AH248" i="9"/>
  <c r="AG248" i="9"/>
  <c r="AF248" i="9"/>
  <c r="AF280" i="9" s="1"/>
  <c r="AE248" i="9"/>
  <c r="AD248" i="9"/>
  <c r="AD280" i="9" s="1"/>
  <c r="AC248" i="9"/>
  <c r="AC280" i="9" s="1"/>
  <c r="AB248" i="9"/>
  <c r="AG236" i="9"/>
  <c r="AF236" i="9"/>
  <c r="AE236" i="9"/>
  <c r="AC236" i="9"/>
  <c r="AB236" i="9"/>
  <c r="AH232" i="9"/>
  <c r="AH236" i="9" s="1"/>
  <c r="AG232" i="9"/>
  <c r="AF232" i="9"/>
  <c r="AE232" i="9"/>
  <c r="AD232" i="9"/>
  <c r="AD236" i="9" s="1"/>
  <c r="AC232" i="9"/>
  <c r="AB232" i="9"/>
  <c r="AH215" i="9"/>
  <c r="AG215" i="9"/>
  <c r="AF215" i="9"/>
  <c r="AE215" i="9"/>
  <c r="AD215" i="9"/>
  <c r="AC215" i="9"/>
  <c r="AB215" i="9"/>
  <c r="AH211" i="9"/>
  <c r="AG211" i="9"/>
  <c r="AG210" i="9" s="1"/>
  <c r="AF211" i="9"/>
  <c r="AF210" i="9" s="1"/>
  <c r="AE211" i="9"/>
  <c r="AE210" i="9" s="1"/>
  <c r="AD211" i="9"/>
  <c r="AC211" i="9"/>
  <c r="AC210" i="9" s="1"/>
  <c r="AB211" i="9"/>
  <c r="AB210" i="9" s="1"/>
  <c r="AH210" i="9"/>
  <c r="AH219" i="9" s="1"/>
  <c r="AD210" i="9"/>
  <c r="AH201" i="9"/>
  <c r="AG201" i="9"/>
  <c r="AG219" i="9" s="1"/>
  <c r="AG309" i="9" s="1"/>
  <c r="AF201" i="9"/>
  <c r="AE201" i="9"/>
  <c r="AD201" i="9"/>
  <c r="AC201" i="9"/>
  <c r="AB201" i="9"/>
  <c r="AH196" i="9"/>
  <c r="AG196" i="9"/>
  <c r="AF196" i="9"/>
  <c r="AE196" i="9"/>
  <c r="AD196" i="9"/>
  <c r="AC196" i="9"/>
  <c r="AB196" i="9"/>
  <c r="AH185" i="9"/>
  <c r="AG185" i="9"/>
  <c r="AF185" i="9"/>
  <c r="AE185" i="9"/>
  <c r="AD185" i="9"/>
  <c r="AC185" i="9"/>
  <c r="AB185" i="9"/>
  <c r="AE178" i="9"/>
  <c r="AD178" i="9"/>
  <c r="AC178" i="9"/>
  <c r="AB178" i="9"/>
  <c r="AE172" i="9"/>
  <c r="AD172" i="9"/>
  <c r="AC172" i="9"/>
  <c r="AB172" i="9"/>
  <c r="AE166" i="9"/>
  <c r="AD166" i="9"/>
  <c r="AC166" i="9"/>
  <c r="AB166" i="9"/>
  <c r="AE160" i="9"/>
  <c r="AD160" i="9"/>
  <c r="AC160" i="9"/>
  <c r="AB160" i="9"/>
  <c r="AE154" i="9"/>
  <c r="AD154" i="9"/>
  <c r="AC154" i="9"/>
  <c r="AB154" i="9"/>
  <c r="AE148" i="9"/>
  <c r="AD148" i="9"/>
  <c r="AC148" i="9"/>
  <c r="AB148" i="9"/>
  <c r="AE142" i="9"/>
  <c r="AD142" i="9"/>
  <c r="AC142" i="9"/>
  <c r="AB142" i="9"/>
  <c r="AE136" i="9"/>
  <c r="AD136" i="9"/>
  <c r="AC136" i="9"/>
  <c r="AB136" i="9"/>
  <c r="AE130" i="9"/>
  <c r="AD130" i="9"/>
  <c r="AC130" i="9"/>
  <c r="AB130" i="9"/>
  <c r="AE124" i="9"/>
  <c r="AE123" i="9" s="1"/>
  <c r="AD124" i="9"/>
  <c r="AD123" i="9" s="1"/>
  <c r="AD219" i="9" s="1"/>
  <c r="AD309" i="9" s="1"/>
  <c r="AC124" i="9"/>
  <c r="AC123" i="9" s="1"/>
  <c r="AB124" i="9"/>
  <c r="AB123" i="9" s="1"/>
  <c r="AH85" i="9"/>
  <c r="AE85" i="9"/>
  <c r="AD85" i="9"/>
  <c r="AD311" i="9" s="1"/>
  <c r="AD348" i="9" s="1"/>
  <c r="AH69" i="9"/>
  <c r="AG69" i="9"/>
  <c r="AG85" i="9" s="1"/>
  <c r="AG311" i="9" s="1"/>
  <c r="AF69" i="9"/>
  <c r="AE69" i="9"/>
  <c r="AD69" i="9"/>
  <c r="AC69" i="9"/>
  <c r="AC85" i="9" s="1"/>
  <c r="AB69" i="9"/>
  <c r="AF58" i="9"/>
  <c r="AF57" i="9"/>
  <c r="AF85" i="9" s="1"/>
  <c r="AB53" i="9"/>
  <c r="AB50" i="9"/>
  <c r="AB47" i="9"/>
  <c r="AB44" i="9"/>
  <c r="AB41" i="9"/>
  <c r="AB40" i="9" s="1"/>
  <c r="AB35" i="9"/>
  <c r="AB30" i="9"/>
  <c r="AB25" i="9"/>
  <c r="AB14" i="9" s="1"/>
  <c r="AB20" i="9"/>
  <c r="AB15" i="9"/>
  <c r="Z397" i="9"/>
  <c r="Y397" i="9"/>
  <c r="X397" i="9"/>
  <c r="W397" i="9"/>
  <c r="V397" i="9"/>
  <c r="U397" i="9"/>
  <c r="T397" i="9"/>
  <c r="Z391" i="9"/>
  <c r="Y391" i="9"/>
  <c r="X391" i="9"/>
  <c r="W391" i="9"/>
  <c r="V391" i="9"/>
  <c r="U391" i="9"/>
  <c r="T391" i="9"/>
  <c r="Z385" i="9"/>
  <c r="Y385" i="9"/>
  <c r="X385" i="9"/>
  <c r="W385" i="9"/>
  <c r="V385" i="9"/>
  <c r="U385" i="9"/>
  <c r="T385" i="9"/>
  <c r="Z379" i="9"/>
  <c r="Y379" i="9"/>
  <c r="X379" i="9"/>
  <c r="W379" i="9"/>
  <c r="V379" i="9"/>
  <c r="U379" i="9"/>
  <c r="T379" i="9"/>
  <c r="Z366" i="9"/>
  <c r="Y366" i="9"/>
  <c r="X366" i="9"/>
  <c r="W366" i="9"/>
  <c r="V366" i="9"/>
  <c r="U366" i="9"/>
  <c r="T366" i="9"/>
  <c r="W346" i="9"/>
  <c r="Z344" i="9"/>
  <c r="Y344" i="9"/>
  <c r="X344" i="9"/>
  <c r="W344" i="9"/>
  <c r="V344" i="9"/>
  <c r="U344" i="9"/>
  <c r="T344" i="9"/>
  <c r="Z329" i="9"/>
  <c r="Y329" i="9"/>
  <c r="X329" i="9"/>
  <c r="W329" i="9"/>
  <c r="V329" i="9"/>
  <c r="U329" i="9"/>
  <c r="U346" i="9" s="1"/>
  <c r="T329" i="9"/>
  <c r="Z321" i="9"/>
  <c r="Z346" i="9" s="1"/>
  <c r="Y321" i="9"/>
  <c r="Y346" i="9" s="1"/>
  <c r="X321" i="9"/>
  <c r="X346" i="9" s="1"/>
  <c r="W321" i="9"/>
  <c r="V321" i="9"/>
  <c r="V346" i="9" s="1"/>
  <c r="U321" i="9"/>
  <c r="T321" i="9"/>
  <c r="T346" i="9" s="1"/>
  <c r="Y307" i="9"/>
  <c r="U307" i="9"/>
  <c r="Z302" i="9"/>
  <c r="Z307" i="9" s="1"/>
  <c r="Y302" i="9"/>
  <c r="X302" i="9"/>
  <c r="W302" i="9"/>
  <c r="V302" i="9"/>
  <c r="V307" i="9" s="1"/>
  <c r="U302" i="9"/>
  <c r="T302" i="9"/>
  <c r="Z299" i="9"/>
  <c r="Y299" i="9"/>
  <c r="X299" i="9"/>
  <c r="X307" i="9" s="1"/>
  <c r="W299" i="9"/>
  <c r="W307" i="9" s="1"/>
  <c r="V299" i="9"/>
  <c r="U299" i="9"/>
  <c r="T299" i="9"/>
  <c r="T307" i="9" s="1"/>
  <c r="Z291" i="9"/>
  <c r="Y291" i="9"/>
  <c r="X291" i="9"/>
  <c r="W291" i="9"/>
  <c r="V291" i="9"/>
  <c r="U291" i="9"/>
  <c r="T291" i="9"/>
  <c r="Z271" i="9"/>
  <c r="Y271" i="9"/>
  <c r="X271" i="9"/>
  <c r="X262" i="9" s="1"/>
  <c r="W271" i="9"/>
  <c r="V271" i="9"/>
  <c r="U271" i="9"/>
  <c r="T271" i="9"/>
  <c r="T262" i="9" s="1"/>
  <c r="Z263" i="9"/>
  <c r="Y263" i="9"/>
  <c r="Y262" i="9" s="1"/>
  <c r="Y280" i="9" s="1"/>
  <c r="X263" i="9"/>
  <c r="W263" i="9"/>
  <c r="W262" i="9" s="1"/>
  <c r="V263" i="9"/>
  <c r="U263" i="9"/>
  <c r="U262" i="9" s="1"/>
  <c r="T263" i="9"/>
  <c r="Z262" i="9"/>
  <c r="Z280" i="9" s="1"/>
  <c r="V262" i="9"/>
  <c r="Z248" i="9"/>
  <c r="Y248" i="9"/>
  <c r="X248" i="9"/>
  <c r="X280" i="9" s="1"/>
  <c r="W248" i="9"/>
  <c r="W280" i="9" s="1"/>
  <c r="V248" i="9"/>
  <c r="V280" i="9" s="1"/>
  <c r="U248" i="9"/>
  <c r="U280" i="9" s="1"/>
  <c r="T248" i="9"/>
  <c r="T280" i="9" s="1"/>
  <c r="Z236" i="9"/>
  <c r="X236" i="9"/>
  <c r="V236" i="9"/>
  <c r="T236" i="9"/>
  <c r="Z232" i="9"/>
  <c r="Y232" i="9"/>
  <c r="Y236" i="9" s="1"/>
  <c r="X232" i="9"/>
  <c r="W232" i="9"/>
  <c r="W236" i="9" s="1"/>
  <c r="V232" i="9"/>
  <c r="U232" i="9"/>
  <c r="U236" i="9" s="1"/>
  <c r="T232" i="9"/>
  <c r="Z215" i="9"/>
  <c r="Y215" i="9"/>
  <c r="Y210" i="9" s="1"/>
  <c r="X215" i="9"/>
  <c r="W215" i="9"/>
  <c r="V215" i="9"/>
  <c r="U215" i="9"/>
  <c r="U210" i="9" s="1"/>
  <c r="T215" i="9"/>
  <c r="Z211" i="9"/>
  <c r="Z210" i="9" s="1"/>
  <c r="Z219" i="9" s="1"/>
  <c r="Z309" i="9" s="1"/>
  <c r="Y211" i="9"/>
  <c r="X211" i="9"/>
  <c r="X210" i="9" s="1"/>
  <c r="W211" i="9"/>
  <c r="V211" i="9"/>
  <c r="V210" i="9" s="1"/>
  <c r="U211" i="9"/>
  <c r="T211" i="9"/>
  <c r="T210" i="9" s="1"/>
  <c r="W210" i="9"/>
  <c r="Z201" i="9"/>
  <c r="Y201" i="9"/>
  <c r="X201" i="9"/>
  <c r="W201" i="9"/>
  <c r="W219" i="9" s="1"/>
  <c r="V201" i="9"/>
  <c r="U201" i="9"/>
  <c r="T201" i="9"/>
  <c r="Z196" i="9"/>
  <c r="Y196" i="9"/>
  <c r="X196" i="9"/>
  <c r="W196" i="9"/>
  <c r="V196" i="9"/>
  <c r="U196" i="9"/>
  <c r="T196" i="9"/>
  <c r="Z185" i="9"/>
  <c r="Y185" i="9"/>
  <c r="Y219" i="9" s="1"/>
  <c r="Y309" i="9" s="1"/>
  <c r="X185" i="9"/>
  <c r="X219" i="9" s="1"/>
  <c r="X309" i="9" s="1"/>
  <c r="W185" i="9"/>
  <c r="V185" i="9"/>
  <c r="U185" i="9"/>
  <c r="T185" i="9"/>
  <c r="W178" i="9"/>
  <c r="V178" i="9"/>
  <c r="U178" i="9"/>
  <c r="T178" i="9"/>
  <c r="W172" i="9"/>
  <c r="V172" i="9"/>
  <c r="U172" i="9"/>
  <c r="T172" i="9"/>
  <c r="W166" i="9"/>
  <c r="V166" i="9"/>
  <c r="U166" i="9"/>
  <c r="T166" i="9"/>
  <c r="W160" i="9"/>
  <c r="V160" i="9"/>
  <c r="U160" i="9"/>
  <c r="T160" i="9"/>
  <c r="W154" i="9"/>
  <c r="V154" i="9"/>
  <c r="U154" i="9"/>
  <c r="T154" i="9"/>
  <c r="W148" i="9"/>
  <c r="V148" i="9"/>
  <c r="U148" i="9"/>
  <c r="T148" i="9"/>
  <c r="W142" i="9"/>
  <c r="V142" i="9"/>
  <c r="U142" i="9"/>
  <c r="T142" i="9"/>
  <c r="W136" i="9"/>
  <c r="V136" i="9"/>
  <c r="U136" i="9"/>
  <c r="T136" i="9"/>
  <c r="W130" i="9"/>
  <c r="V130" i="9"/>
  <c r="U130" i="9"/>
  <c r="T130" i="9"/>
  <c r="W124" i="9"/>
  <c r="V124" i="9"/>
  <c r="V123" i="9" s="1"/>
  <c r="U124" i="9"/>
  <c r="U123" i="9" s="1"/>
  <c r="U219" i="9" s="1"/>
  <c r="T124" i="9"/>
  <c r="T123" i="9" s="1"/>
  <c r="T219" i="9" s="1"/>
  <c r="T309" i="9" s="1"/>
  <c r="W123" i="9"/>
  <c r="Y85" i="9"/>
  <c r="W85" i="9"/>
  <c r="U85" i="9"/>
  <c r="Z69" i="9"/>
  <c r="Z85" i="9" s="1"/>
  <c r="Y69" i="9"/>
  <c r="X69" i="9"/>
  <c r="W69" i="9"/>
  <c r="V69" i="9"/>
  <c r="V85" i="9" s="1"/>
  <c r="U69" i="9"/>
  <c r="T69" i="9"/>
  <c r="X58" i="9"/>
  <c r="X57" i="9"/>
  <c r="X85" i="9" s="1"/>
  <c r="T53" i="9"/>
  <c r="T50" i="9"/>
  <c r="T47" i="9"/>
  <c r="T44" i="9"/>
  <c r="T40" i="9" s="1"/>
  <c r="T41" i="9"/>
  <c r="T35" i="9"/>
  <c r="T30" i="9"/>
  <c r="T25" i="9"/>
  <c r="T20" i="9"/>
  <c r="T15" i="9"/>
  <c r="T14" i="9"/>
  <c r="T13" i="9" s="1"/>
  <c r="T12" i="9" s="1"/>
  <c r="T85" i="9" s="1"/>
  <c r="T311" i="9" s="1"/>
  <c r="T348" i="9" s="1"/>
  <c r="R397" i="9"/>
  <c r="Q397" i="9"/>
  <c r="P397" i="9"/>
  <c r="O397" i="9"/>
  <c r="N397" i="9"/>
  <c r="M397" i="9"/>
  <c r="L397" i="9"/>
  <c r="R391" i="9"/>
  <c r="Q391" i="9"/>
  <c r="P391" i="9"/>
  <c r="O391" i="9"/>
  <c r="N391" i="9"/>
  <c r="M391" i="9"/>
  <c r="L391" i="9"/>
  <c r="R385" i="9"/>
  <c r="Q385" i="9"/>
  <c r="P385" i="9"/>
  <c r="O385" i="9"/>
  <c r="N385" i="9"/>
  <c r="M385" i="9"/>
  <c r="L385" i="9"/>
  <c r="R379" i="9"/>
  <c r="Q379" i="9"/>
  <c r="P379" i="9"/>
  <c r="O379" i="9"/>
  <c r="N379" i="9"/>
  <c r="M379" i="9"/>
  <c r="L379" i="9"/>
  <c r="R366" i="9"/>
  <c r="Q366" i="9"/>
  <c r="P366" i="9"/>
  <c r="O366" i="9"/>
  <c r="N366" i="9"/>
  <c r="M366" i="9"/>
  <c r="L366" i="9"/>
  <c r="O346" i="9"/>
  <c r="N346" i="9"/>
  <c r="M346" i="9"/>
  <c r="R344" i="9"/>
  <c r="Q344" i="9"/>
  <c r="Q346" i="9" s="1"/>
  <c r="P344" i="9"/>
  <c r="O344" i="9"/>
  <c r="N344" i="9"/>
  <c r="M344" i="9"/>
  <c r="L344" i="9"/>
  <c r="R329" i="9"/>
  <c r="Q329" i="9"/>
  <c r="P329" i="9"/>
  <c r="O329" i="9"/>
  <c r="N329" i="9"/>
  <c r="M329" i="9"/>
  <c r="L329" i="9"/>
  <c r="R321" i="9"/>
  <c r="R346" i="9" s="1"/>
  <c r="Q321" i="9"/>
  <c r="P321" i="9"/>
  <c r="P346" i="9" s="1"/>
  <c r="O321" i="9"/>
  <c r="N321" i="9"/>
  <c r="M321" i="9"/>
  <c r="L321" i="9"/>
  <c r="L346" i="9" s="1"/>
  <c r="Q307" i="9"/>
  <c r="O307" i="9"/>
  <c r="L307" i="9"/>
  <c r="R302" i="9"/>
  <c r="Q302" i="9"/>
  <c r="P302" i="9"/>
  <c r="O302" i="9"/>
  <c r="N302" i="9"/>
  <c r="M302" i="9"/>
  <c r="L302" i="9"/>
  <c r="R299" i="9"/>
  <c r="R307" i="9" s="1"/>
  <c r="Q299" i="9"/>
  <c r="P299" i="9"/>
  <c r="P307" i="9" s="1"/>
  <c r="O299" i="9"/>
  <c r="N299" i="9"/>
  <c r="N307" i="9" s="1"/>
  <c r="M299" i="9"/>
  <c r="M307" i="9" s="1"/>
  <c r="L299" i="9"/>
  <c r="R291" i="9"/>
  <c r="Q291" i="9"/>
  <c r="P291" i="9"/>
  <c r="O291" i="9"/>
  <c r="N291" i="9"/>
  <c r="M291" i="9"/>
  <c r="L291" i="9"/>
  <c r="R271" i="9"/>
  <c r="Q271" i="9"/>
  <c r="P271" i="9"/>
  <c r="O271" i="9"/>
  <c r="O262" i="9" s="1"/>
  <c r="N271" i="9"/>
  <c r="M271" i="9"/>
  <c r="M262" i="9" s="1"/>
  <c r="M280" i="9" s="1"/>
  <c r="L271" i="9"/>
  <c r="R263" i="9"/>
  <c r="R262" i="9" s="1"/>
  <c r="Q263" i="9"/>
  <c r="Q262" i="9" s="1"/>
  <c r="P263" i="9"/>
  <c r="O263" i="9"/>
  <c r="N263" i="9"/>
  <c r="N262" i="9" s="1"/>
  <c r="N280" i="9" s="1"/>
  <c r="M263" i="9"/>
  <c r="L263" i="9"/>
  <c r="L262" i="9" s="1"/>
  <c r="L280" i="9" s="1"/>
  <c r="P262" i="9"/>
  <c r="R248" i="9"/>
  <c r="R280" i="9" s="1"/>
  <c r="Q248" i="9"/>
  <c r="Q280" i="9" s="1"/>
  <c r="P248" i="9"/>
  <c r="P280" i="9" s="1"/>
  <c r="O248" i="9"/>
  <c r="N248" i="9"/>
  <c r="M248" i="9"/>
  <c r="L248" i="9"/>
  <c r="Q236" i="9"/>
  <c r="P236" i="9"/>
  <c r="O236" i="9"/>
  <c r="N236" i="9"/>
  <c r="R232" i="9"/>
  <c r="R236" i="9" s="1"/>
  <c r="Q232" i="9"/>
  <c r="P232" i="9"/>
  <c r="O232" i="9"/>
  <c r="N232" i="9"/>
  <c r="M232" i="9"/>
  <c r="M236" i="9" s="1"/>
  <c r="L232" i="9"/>
  <c r="L236" i="9" s="1"/>
  <c r="R215" i="9"/>
  <c r="Q215" i="9"/>
  <c r="P215" i="9"/>
  <c r="O215" i="9"/>
  <c r="N215" i="9"/>
  <c r="N210" i="9" s="1"/>
  <c r="M215" i="9"/>
  <c r="L215" i="9"/>
  <c r="R211" i="9"/>
  <c r="R210" i="9" s="1"/>
  <c r="Q211" i="9"/>
  <c r="P211" i="9"/>
  <c r="P210" i="9" s="1"/>
  <c r="O211" i="9"/>
  <c r="O210" i="9" s="1"/>
  <c r="N211" i="9"/>
  <c r="M211" i="9"/>
  <c r="M210" i="9" s="1"/>
  <c r="M219" i="9" s="1"/>
  <c r="M309" i="9" s="1"/>
  <c r="L211" i="9"/>
  <c r="L210" i="9" s="1"/>
  <c r="L219" i="9" s="1"/>
  <c r="Q210" i="9"/>
  <c r="R201" i="9"/>
  <c r="Q201" i="9"/>
  <c r="P201" i="9"/>
  <c r="O201" i="9"/>
  <c r="N201" i="9"/>
  <c r="M201" i="9"/>
  <c r="L201" i="9"/>
  <c r="R196" i="9"/>
  <c r="Q196" i="9"/>
  <c r="P196" i="9"/>
  <c r="O196" i="9"/>
  <c r="N196" i="9"/>
  <c r="M196" i="9"/>
  <c r="L196" i="9"/>
  <c r="R185" i="9"/>
  <c r="Q185" i="9"/>
  <c r="Q219" i="9" s="1"/>
  <c r="Q309" i="9" s="1"/>
  <c r="P185" i="9"/>
  <c r="O185" i="9"/>
  <c r="N185" i="9"/>
  <c r="M185" i="9"/>
  <c r="L185" i="9"/>
  <c r="O178" i="9"/>
  <c r="N178" i="9"/>
  <c r="M178" i="9"/>
  <c r="L178" i="9"/>
  <c r="O172" i="9"/>
  <c r="N172" i="9"/>
  <c r="M172" i="9"/>
  <c r="L172" i="9"/>
  <c r="O166" i="9"/>
  <c r="N166" i="9"/>
  <c r="M166" i="9"/>
  <c r="L166" i="9"/>
  <c r="O160" i="9"/>
  <c r="N160" i="9"/>
  <c r="M160" i="9"/>
  <c r="L160" i="9"/>
  <c r="O154" i="9"/>
  <c r="N154" i="9"/>
  <c r="M154" i="9"/>
  <c r="L154" i="9"/>
  <c r="O148" i="9"/>
  <c r="N148" i="9"/>
  <c r="M148" i="9"/>
  <c r="L148" i="9"/>
  <c r="O142" i="9"/>
  <c r="N142" i="9"/>
  <c r="M142" i="9"/>
  <c r="L142" i="9"/>
  <c r="O136" i="9"/>
  <c r="N136" i="9"/>
  <c r="M136" i="9"/>
  <c r="L136" i="9"/>
  <c r="O130" i="9"/>
  <c r="N130" i="9"/>
  <c r="M130" i="9"/>
  <c r="L130" i="9"/>
  <c r="O124" i="9"/>
  <c r="O123" i="9" s="1"/>
  <c r="N124" i="9"/>
  <c r="N123" i="9" s="1"/>
  <c r="M124" i="9"/>
  <c r="L124" i="9"/>
  <c r="M123" i="9"/>
  <c r="L123" i="9"/>
  <c r="R85" i="9"/>
  <c r="Q85" i="9"/>
  <c r="R69" i="9"/>
  <c r="Q69" i="9"/>
  <c r="P69" i="9"/>
  <c r="O69" i="9"/>
  <c r="O85" i="9" s="1"/>
  <c r="N69" i="9"/>
  <c r="N85" i="9" s="1"/>
  <c r="M69" i="9"/>
  <c r="M85" i="9" s="1"/>
  <c r="L69" i="9"/>
  <c r="P58" i="9"/>
  <c r="P57" i="9"/>
  <c r="P85" i="9" s="1"/>
  <c r="L53" i="9"/>
  <c r="L50" i="9"/>
  <c r="L47" i="9"/>
  <c r="L44" i="9"/>
  <c r="L41" i="9"/>
  <c r="L40" i="9" s="1"/>
  <c r="L35" i="9"/>
  <c r="L30" i="9"/>
  <c r="L25" i="9"/>
  <c r="L20" i="9"/>
  <c r="L15" i="9"/>
  <c r="L14" i="9" s="1"/>
  <c r="L13" i="9" s="1"/>
  <c r="L12" i="9" s="1"/>
  <c r="L85" i="9" s="1"/>
  <c r="J397" i="9"/>
  <c r="I397" i="9"/>
  <c r="H397" i="9"/>
  <c r="G397" i="9"/>
  <c r="F397" i="9"/>
  <c r="E397" i="9"/>
  <c r="D397" i="9"/>
  <c r="J391" i="9"/>
  <c r="I391" i="9"/>
  <c r="H391" i="9"/>
  <c r="G391" i="9"/>
  <c r="F391" i="9"/>
  <c r="E391" i="9"/>
  <c r="D391" i="9"/>
  <c r="J385" i="9"/>
  <c r="I385" i="9"/>
  <c r="H385" i="9"/>
  <c r="G385" i="9"/>
  <c r="F385" i="9"/>
  <c r="E385" i="9"/>
  <c r="D385" i="9"/>
  <c r="J379" i="9"/>
  <c r="I379" i="9"/>
  <c r="H379" i="9"/>
  <c r="G379" i="9"/>
  <c r="F379" i="9"/>
  <c r="E379" i="9"/>
  <c r="D379" i="9"/>
  <c r="J366" i="9"/>
  <c r="I366" i="9"/>
  <c r="H366" i="9"/>
  <c r="G366" i="9"/>
  <c r="F366" i="9"/>
  <c r="E366" i="9"/>
  <c r="D366" i="9"/>
  <c r="J344" i="9"/>
  <c r="I344" i="9"/>
  <c r="H344" i="9"/>
  <c r="G344" i="9"/>
  <c r="F344" i="9"/>
  <c r="E344" i="9"/>
  <c r="D344" i="9"/>
  <c r="J329" i="9"/>
  <c r="I329" i="9"/>
  <c r="H329" i="9"/>
  <c r="G329" i="9"/>
  <c r="F329" i="9"/>
  <c r="E329" i="9"/>
  <c r="D329" i="9"/>
  <c r="J321" i="9"/>
  <c r="I321" i="9"/>
  <c r="H321" i="9"/>
  <c r="G321" i="9"/>
  <c r="F321" i="9"/>
  <c r="E321" i="9"/>
  <c r="D321" i="9"/>
  <c r="J302" i="9"/>
  <c r="I302" i="9"/>
  <c r="H302" i="9"/>
  <c r="G302" i="9"/>
  <c r="F302" i="9"/>
  <c r="E302" i="9"/>
  <c r="D302" i="9"/>
  <c r="J299" i="9"/>
  <c r="I299" i="9"/>
  <c r="H299" i="9"/>
  <c r="G299" i="9"/>
  <c r="F299" i="9"/>
  <c r="E299" i="9"/>
  <c r="D299" i="9"/>
  <c r="J291" i="9"/>
  <c r="I291" i="9"/>
  <c r="H291" i="9"/>
  <c r="G291" i="9"/>
  <c r="F291" i="9"/>
  <c r="E291" i="9"/>
  <c r="D291" i="9"/>
  <c r="J271" i="9"/>
  <c r="I271" i="9"/>
  <c r="H271" i="9"/>
  <c r="G271" i="9"/>
  <c r="F271" i="9"/>
  <c r="E271" i="9"/>
  <c r="D271" i="9"/>
  <c r="J263" i="9"/>
  <c r="I263" i="9"/>
  <c r="H263" i="9"/>
  <c r="G263" i="9"/>
  <c r="F263" i="9"/>
  <c r="E263" i="9"/>
  <c r="D263" i="9"/>
  <c r="J248" i="9"/>
  <c r="I248" i="9"/>
  <c r="H248" i="9"/>
  <c r="G248" i="9"/>
  <c r="F248" i="9"/>
  <c r="E248" i="9"/>
  <c r="D248" i="9"/>
  <c r="J232" i="9"/>
  <c r="J236" i="9" s="1"/>
  <c r="I232" i="9"/>
  <c r="I236" i="9" s="1"/>
  <c r="H232" i="9"/>
  <c r="H236" i="9" s="1"/>
  <c r="G232" i="9"/>
  <c r="G236" i="9" s="1"/>
  <c r="F232" i="9"/>
  <c r="F236" i="9" s="1"/>
  <c r="E232" i="9"/>
  <c r="E236" i="9" s="1"/>
  <c r="D232" i="9"/>
  <c r="D236" i="9" s="1"/>
  <c r="J215" i="9"/>
  <c r="I215" i="9"/>
  <c r="H215" i="9"/>
  <c r="G215" i="9"/>
  <c r="F215" i="9"/>
  <c r="E215" i="9"/>
  <c r="D215" i="9"/>
  <c r="J211" i="9"/>
  <c r="I211" i="9"/>
  <c r="H211" i="9"/>
  <c r="G211" i="9"/>
  <c r="F211" i="9"/>
  <c r="E211" i="9"/>
  <c r="D211" i="9"/>
  <c r="J201" i="9"/>
  <c r="I201" i="9"/>
  <c r="H201" i="9"/>
  <c r="G201" i="9"/>
  <c r="F201" i="9"/>
  <c r="E201" i="9"/>
  <c r="D201" i="9"/>
  <c r="J196" i="9"/>
  <c r="I196" i="9"/>
  <c r="H196" i="9"/>
  <c r="G196" i="9"/>
  <c r="F196" i="9"/>
  <c r="E196" i="9"/>
  <c r="D196" i="9"/>
  <c r="J185" i="9"/>
  <c r="I185" i="9"/>
  <c r="H185" i="9"/>
  <c r="G185" i="9"/>
  <c r="F185" i="9"/>
  <c r="E185" i="9"/>
  <c r="D185" i="9"/>
  <c r="G178" i="9"/>
  <c r="F178" i="9"/>
  <c r="E178" i="9"/>
  <c r="D178" i="9"/>
  <c r="G172" i="9"/>
  <c r="F172" i="9"/>
  <c r="E172" i="9"/>
  <c r="D172" i="9"/>
  <c r="G166" i="9"/>
  <c r="F166" i="9"/>
  <c r="E166" i="9"/>
  <c r="D166" i="9"/>
  <c r="G160" i="9"/>
  <c r="F160" i="9"/>
  <c r="E160" i="9"/>
  <c r="D160" i="9"/>
  <c r="G154" i="9"/>
  <c r="F154" i="9"/>
  <c r="E154" i="9"/>
  <c r="D154" i="9"/>
  <c r="G148" i="9"/>
  <c r="F148" i="9"/>
  <c r="E148" i="9"/>
  <c r="D148" i="9"/>
  <c r="G142" i="9"/>
  <c r="F142" i="9"/>
  <c r="E142" i="9"/>
  <c r="D142" i="9"/>
  <c r="G136" i="9"/>
  <c r="F136" i="9"/>
  <c r="E136" i="9"/>
  <c r="D136" i="9"/>
  <c r="G130" i="9"/>
  <c r="F130" i="9"/>
  <c r="E130" i="9"/>
  <c r="D130" i="9"/>
  <c r="G124" i="9"/>
  <c r="F124" i="9"/>
  <c r="E124" i="9"/>
  <c r="D124" i="9"/>
  <c r="J69" i="9"/>
  <c r="J85" i="9" s="1"/>
  <c r="I69" i="9"/>
  <c r="I85" i="9" s="1"/>
  <c r="H69" i="9"/>
  <c r="G69" i="9"/>
  <c r="G85" i="9" s="1"/>
  <c r="F69" i="9"/>
  <c r="F85" i="9" s="1"/>
  <c r="E69" i="9"/>
  <c r="E85" i="9" s="1"/>
  <c r="D69" i="9"/>
  <c r="H58" i="9"/>
  <c r="H57" i="9" s="1"/>
  <c r="D53" i="9"/>
  <c r="D50" i="9"/>
  <c r="D47" i="9"/>
  <c r="D44" i="9"/>
  <c r="D41" i="9"/>
  <c r="D35" i="9"/>
  <c r="D30" i="9"/>
  <c r="D25" i="9"/>
  <c r="D20" i="9"/>
  <c r="D15" i="9"/>
  <c r="N525" i="2"/>
  <c r="M525" i="2"/>
  <c r="L525" i="2"/>
  <c r="K525" i="2"/>
  <c r="J525" i="2"/>
  <c r="I525" i="2"/>
  <c r="H525" i="2"/>
  <c r="G525" i="2"/>
  <c r="R15" i="4"/>
  <c r="K104" i="8"/>
  <c r="J104" i="8"/>
  <c r="I104" i="8"/>
  <c r="H104" i="8"/>
  <c r="G104" i="8"/>
  <c r="F104" i="8"/>
  <c r="E104" i="8"/>
  <c r="D104" i="8"/>
  <c r="C104" i="8"/>
  <c r="L103" i="8"/>
  <c r="L101" i="8"/>
  <c r="L100" i="8"/>
  <c r="L99" i="8"/>
  <c r="L98" i="8"/>
  <c r="L96" i="8"/>
  <c r="L95" i="8"/>
  <c r="L94" i="8"/>
  <c r="L93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3" i="8"/>
  <c r="L72" i="8"/>
  <c r="L71" i="8"/>
  <c r="L74" i="8" s="1"/>
  <c r="L92" i="8" s="1"/>
  <c r="K64" i="8"/>
  <c r="K65" i="8" s="1"/>
  <c r="J64" i="8"/>
  <c r="J65" i="8" s="1"/>
  <c r="I64" i="8"/>
  <c r="I65" i="8" s="1"/>
  <c r="H64" i="8"/>
  <c r="H65" i="8" s="1"/>
  <c r="G64" i="8"/>
  <c r="G65" i="8" s="1"/>
  <c r="F64" i="8"/>
  <c r="F65" i="8" s="1"/>
  <c r="E64" i="8"/>
  <c r="E65" i="8" s="1"/>
  <c r="D64" i="8"/>
  <c r="D65" i="8" s="1"/>
  <c r="C64" i="8"/>
  <c r="C65" i="8" s="1"/>
  <c r="L63" i="8"/>
  <c r="L62" i="8"/>
  <c r="L60" i="8"/>
  <c r="L59" i="8"/>
  <c r="L58" i="8"/>
  <c r="L57" i="8"/>
  <c r="L56" i="8"/>
  <c r="L55" i="8"/>
  <c r="L54" i="8"/>
  <c r="L51" i="8"/>
  <c r="L49" i="8"/>
  <c r="L47" i="8"/>
  <c r="L46" i="8"/>
  <c r="L43" i="8"/>
  <c r="L42" i="8"/>
  <c r="L41" i="8"/>
  <c r="L40" i="8"/>
  <c r="L39" i="8"/>
  <c r="L38" i="8"/>
  <c r="K30" i="8"/>
  <c r="J30" i="8"/>
  <c r="I30" i="8"/>
  <c r="H30" i="8"/>
  <c r="G30" i="8"/>
  <c r="F30" i="8"/>
  <c r="E30" i="8"/>
  <c r="D30" i="8"/>
  <c r="C30" i="8"/>
  <c r="L29" i="8"/>
  <c r="L28" i="8"/>
  <c r="L26" i="8"/>
  <c r="L25" i="8"/>
  <c r="L24" i="8"/>
  <c r="L23" i="8"/>
  <c r="L22" i="8"/>
  <c r="L21" i="8"/>
  <c r="L20" i="8"/>
  <c r="K18" i="8"/>
  <c r="J18" i="8"/>
  <c r="J31" i="8" s="1"/>
  <c r="I18" i="8"/>
  <c r="I31" i="8" s="1"/>
  <c r="H18" i="8"/>
  <c r="G18" i="8"/>
  <c r="G31" i="8" s="1"/>
  <c r="F18" i="8"/>
  <c r="E18" i="8"/>
  <c r="D18" i="8"/>
  <c r="C18" i="8"/>
  <c r="L17" i="8"/>
  <c r="L16" i="8"/>
  <c r="L15" i="8"/>
  <c r="L14" i="8"/>
  <c r="L13" i="8"/>
  <c r="L12" i="8"/>
  <c r="L11" i="8"/>
  <c r="L10" i="8"/>
  <c r="L9" i="8"/>
  <c r="O49" i="7"/>
  <c r="N14" i="2"/>
  <c r="K14" i="2"/>
  <c r="G14" i="2"/>
  <c r="G19" i="2"/>
  <c r="AE311" i="9" l="1"/>
  <c r="AE348" i="9" s="1"/>
  <c r="AB219" i="9"/>
  <c r="AB309" i="9" s="1"/>
  <c r="AC219" i="9"/>
  <c r="AC309" i="9" s="1"/>
  <c r="AC311" i="9" s="1"/>
  <c r="AC348" i="9" s="1"/>
  <c r="AH309" i="9"/>
  <c r="AH311" i="9" s="1"/>
  <c r="AH348" i="9" s="1"/>
  <c r="AG348" i="9"/>
  <c r="AE219" i="9"/>
  <c r="AE309" i="9" s="1"/>
  <c r="AB13" i="9"/>
  <c r="AB12" i="9" s="1"/>
  <c r="AB85" i="9" s="1"/>
  <c r="AB311" i="9" s="1"/>
  <c r="AB348" i="9" s="1"/>
  <c r="AF219" i="9"/>
  <c r="AF309" i="9" s="1"/>
  <c r="AF311" i="9" s="1"/>
  <c r="AF348" i="9" s="1"/>
  <c r="AE280" i="9"/>
  <c r="W311" i="9"/>
  <c r="W348" i="9" s="1"/>
  <c r="Y311" i="9"/>
  <c r="Y348" i="9" s="1"/>
  <c r="U309" i="9"/>
  <c r="W309" i="9"/>
  <c r="U311" i="9"/>
  <c r="U348" i="9" s="1"/>
  <c r="V219" i="9"/>
  <c r="V309" i="9" s="1"/>
  <c r="V311" i="9" s="1"/>
  <c r="V348" i="9" s="1"/>
  <c r="X311" i="9"/>
  <c r="X348" i="9" s="1"/>
  <c r="Z311" i="9"/>
  <c r="Z348" i="9" s="1"/>
  <c r="O311" i="9"/>
  <c r="O348" i="9" s="1"/>
  <c r="L311" i="9"/>
  <c r="L348" i="9" s="1"/>
  <c r="O280" i="9"/>
  <c r="O219" i="9"/>
  <c r="O309" i="9" s="1"/>
  <c r="Q311" i="9"/>
  <c r="Q348" i="9" s="1"/>
  <c r="P219" i="9"/>
  <c r="P309" i="9" s="1"/>
  <c r="N311" i="9"/>
  <c r="N348" i="9" s="1"/>
  <c r="N219" i="9"/>
  <c r="N309" i="9" s="1"/>
  <c r="P311" i="9"/>
  <c r="P348" i="9" s="1"/>
  <c r="R311" i="9"/>
  <c r="R348" i="9" s="1"/>
  <c r="M311" i="9"/>
  <c r="M348" i="9" s="1"/>
  <c r="R219" i="9"/>
  <c r="R309" i="9" s="1"/>
  <c r="L309" i="9"/>
  <c r="F123" i="9"/>
  <c r="F219" i="9" s="1"/>
  <c r="I262" i="9"/>
  <c r="I280" i="9" s="1"/>
  <c r="D307" i="9"/>
  <c r="H262" i="9"/>
  <c r="G262" i="9"/>
  <c r="J307" i="9"/>
  <c r="D210" i="9"/>
  <c r="F210" i="9"/>
  <c r="I210" i="9"/>
  <c r="J210" i="9"/>
  <c r="J219" i="9" s="1"/>
  <c r="G123" i="9"/>
  <c r="E123" i="9"/>
  <c r="F262" i="9"/>
  <c r="F280" i="9" s="1"/>
  <c r="I307" i="9"/>
  <c r="D346" i="9"/>
  <c r="H210" i="9"/>
  <c r="H219" i="9" s="1"/>
  <c r="F307" i="9"/>
  <c r="H346" i="9"/>
  <c r="G307" i="9"/>
  <c r="E262" i="9"/>
  <c r="E280" i="9" s="1"/>
  <c r="H307" i="9"/>
  <c r="J346" i="9"/>
  <c r="D262" i="9"/>
  <c r="D280" i="9" s="1"/>
  <c r="I346" i="9"/>
  <c r="H85" i="9"/>
  <c r="D123" i="9"/>
  <c r="E210" i="9"/>
  <c r="E346" i="9"/>
  <c r="G210" i="9"/>
  <c r="G219" i="9" s="1"/>
  <c r="J262" i="9"/>
  <c r="J280" i="9" s="1"/>
  <c r="E307" i="9"/>
  <c r="G346" i="9"/>
  <c r="I219" i="9"/>
  <c r="G280" i="9"/>
  <c r="F346" i="9"/>
  <c r="H280" i="9"/>
  <c r="D40" i="9"/>
  <c r="D14" i="9"/>
  <c r="H31" i="8"/>
  <c r="L52" i="8"/>
  <c r="C31" i="8"/>
  <c r="D31" i="8"/>
  <c r="L30" i="8"/>
  <c r="E31" i="8"/>
  <c r="L18" i="8"/>
  <c r="L44" i="8"/>
  <c r="L64" i="8"/>
  <c r="F31" i="8"/>
  <c r="K31" i="8"/>
  <c r="L97" i="8"/>
  <c r="L102" i="8"/>
  <c r="L104" i="8" s="1"/>
  <c r="G448" i="2"/>
  <c r="O46" i="7"/>
  <c r="I46" i="7"/>
  <c r="N45" i="7"/>
  <c r="M45" i="7"/>
  <c r="L45" i="7"/>
  <c r="K45" i="7"/>
  <c r="J45" i="7"/>
  <c r="H45" i="7"/>
  <c r="H48" i="7" s="1"/>
  <c r="G45" i="7"/>
  <c r="G48" i="7" s="1"/>
  <c r="F45" i="7"/>
  <c r="F48" i="7" s="1"/>
  <c r="E45" i="7"/>
  <c r="E48" i="7" s="1"/>
  <c r="D45" i="7"/>
  <c r="O44" i="7"/>
  <c r="I44" i="7"/>
  <c r="O43" i="7"/>
  <c r="I43" i="7"/>
  <c r="O42" i="7"/>
  <c r="I42" i="7"/>
  <c r="O41" i="7"/>
  <c r="I41" i="7"/>
  <c r="O40" i="7"/>
  <c r="I40" i="7"/>
  <c r="O39" i="7"/>
  <c r="I39" i="7"/>
  <c r="O38" i="7"/>
  <c r="I38" i="7"/>
  <c r="O37" i="7"/>
  <c r="I37" i="7"/>
  <c r="O36" i="7"/>
  <c r="I36" i="7"/>
  <c r="O35" i="7"/>
  <c r="I35" i="7"/>
  <c r="O34" i="7"/>
  <c r="I34" i="7"/>
  <c r="O33" i="7"/>
  <c r="I33" i="7"/>
  <c r="G625" i="2"/>
  <c r="G611" i="2"/>
  <c r="I603" i="2"/>
  <c r="I607" i="2" s="1"/>
  <c r="G395" i="2"/>
  <c r="G144" i="2"/>
  <c r="G141" i="2"/>
  <c r="G135" i="2"/>
  <c r="G120" i="2"/>
  <c r="H395" i="2"/>
  <c r="G18" i="2"/>
  <c r="N395" i="2"/>
  <c r="M395" i="2"/>
  <c r="L395" i="2"/>
  <c r="K395" i="2"/>
  <c r="J395" i="2"/>
  <c r="I395" i="2"/>
  <c r="N398" i="2"/>
  <c r="M398" i="2"/>
  <c r="L398" i="2"/>
  <c r="K398" i="2"/>
  <c r="J398" i="2"/>
  <c r="I398" i="2"/>
  <c r="H398" i="2"/>
  <c r="G398" i="2"/>
  <c r="S5" i="4"/>
  <c r="T5" i="4" s="1"/>
  <c r="R5" i="4"/>
  <c r="G641" i="2"/>
  <c r="N641" i="2"/>
  <c r="K641" i="2"/>
  <c r="I625" i="2"/>
  <c r="J625" i="2"/>
  <c r="K625" i="2"/>
  <c r="L625" i="2"/>
  <c r="M625" i="2"/>
  <c r="N625" i="2"/>
  <c r="H625" i="2"/>
  <c r="H611" i="2"/>
  <c r="I611" i="2"/>
  <c r="J611" i="2"/>
  <c r="K611" i="2"/>
  <c r="L611" i="2"/>
  <c r="M611" i="2"/>
  <c r="N611" i="2"/>
  <c r="N603" i="2"/>
  <c r="N607" i="2" s="1"/>
  <c r="M603" i="2"/>
  <c r="M607" i="2" s="1"/>
  <c r="L603" i="2"/>
  <c r="L607" i="2" s="1"/>
  <c r="K603" i="2"/>
  <c r="K607" i="2" s="1"/>
  <c r="J603" i="2"/>
  <c r="J607" i="2" s="1"/>
  <c r="H603" i="2"/>
  <c r="H607" i="2" s="1"/>
  <c r="N592" i="2"/>
  <c r="M592" i="2"/>
  <c r="L592" i="2"/>
  <c r="K592" i="2"/>
  <c r="J592" i="2"/>
  <c r="I592" i="2"/>
  <c r="H592" i="2"/>
  <c r="N570" i="2"/>
  <c r="M570" i="2"/>
  <c r="L570" i="2"/>
  <c r="K570" i="2"/>
  <c r="J570" i="2"/>
  <c r="I570" i="2"/>
  <c r="H570" i="2"/>
  <c r="G570" i="2"/>
  <c r="N563" i="2"/>
  <c r="M563" i="2"/>
  <c r="L563" i="2"/>
  <c r="K563" i="2"/>
  <c r="J563" i="2"/>
  <c r="I563" i="2"/>
  <c r="H563" i="2"/>
  <c r="G563" i="2"/>
  <c r="N544" i="2"/>
  <c r="M544" i="2"/>
  <c r="L544" i="2"/>
  <c r="K544" i="2"/>
  <c r="J544" i="2"/>
  <c r="I544" i="2"/>
  <c r="H544" i="2"/>
  <c r="N537" i="2"/>
  <c r="M537" i="2"/>
  <c r="L537" i="2"/>
  <c r="K537" i="2"/>
  <c r="J537" i="2"/>
  <c r="I537" i="2"/>
  <c r="H537" i="2"/>
  <c r="N531" i="2"/>
  <c r="M531" i="2"/>
  <c r="L531" i="2"/>
  <c r="K531" i="2"/>
  <c r="J531" i="2"/>
  <c r="I531" i="2"/>
  <c r="H531" i="2"/>
  <c r="N519" i="2"/>
  <c r="M519" i="2"/>
  <c r="L519" i="2"/>
  <c r="K519" i="2"/>
  <c r="J519" i="2"/>
  <c r="I519" i="2"/>
  <c r="H519" i="2"/>
  <c r="G519" i="2"/>
  <c r="N506" i="2"/>
  <c r="M506" i="2"/>
  <c r="L506" i="2"/>
  <c r="K506" i="2"/>
  <c r="J506" i="2"/>
  <c r="I506" i="2"/>
  <c r="H506" i="2"/>
  <c r="G506" i="2"/>
  <c r="H448" i="2"/>
  <c r="I448" i="2"/>
  <c r="J448" i="2"/>
  <c r="J476" i="2" s="1"/>
  <c r="K448" i="2"/>
  <c r="L448" i="2"/>
  <c r="M448" i="2"/>
  <c r="M476" i="2" s="1"/>
  <c r="N448" i="2"/>
  <c r="N440" i="2"/>
  <c r="M440" i="2"/>
  <c r="L440" i="2"/>
  <c r="K440" i="2"/>
  <c r="J440" i="2"/>
  <c r="I440" i="2"/>
  <c r="H440" i="2"/>
  <c r="G440" i="2"/>
  <c r="N425" i="2"/>
  <c r="M425" i="2"/>
  <c r="L425" i="2"/>
  <c r="K425" i="2"/>
  <c r="J425" i="2"/>
  <c r="I425" i="2"/>
  <c r="H425" i="2"/>
  <c r="G425" i="2"/>
  <c r="N417" i="2"/>
  <c r="M417" i="2"/>
  <c r="L417" i="2"/>
  <c r="K417" i="2"/>
  <c r="J417" i="2"/>
  <c r="I417" i="2"/>
  <c r="H417" i="2"/>
  <c r="G417" i="2"/>
  <c r="J387" i="2"/>
  <c r="K387" i="2"/>
  <c r="L387" i="2"/>
  <c r="M387" i="2"/>
  <c r="N387" i="2"/>
  <c r="J367" i="2"/>
  <c r="K367" i="2"/>
  <c r="L367" i="2"/>
  <c r="M367" i="2"/>
  <c r="N367" i="2"/>
  <c r="J359" i="2"/>
  <c r="K359" i="2"/>
  <c r="L359" i="2"/>
  <c r="M359" i="2"/>
  <c r="N359" i="2"/>
  <c r="J344" i="2"/>
  <c r="K344" i="2"/>
  <c r="L344" i="2"/>
  <c r="M344" i="2"/>
  <c r="N344" i="2"/>
  <c r="J328" i="2"/>
  <c r="J332" i="2" s="1"/>
  <c r="K328" i="2"/>
  <c r="K332" i="2" s="1"/>
  <c r="L328" i="2"/>
  <c r="L332" i="2" s="1"/>
  <c r="M328" i="2"/>
  <c r="M332" i="2" s="1"/>
  <c r="N328" i="2"/>
  <c r="N332" i="2" s="1"/>
  <c r="J311" i="2"/>
  <c r="K311" i="2"/>
  <c r="L311" i="2"/>
  <c r="M311" i="2"/>
  <c r="N311" i="2"/>
  <c r="J307" i="2"/>
  <c r="K307" i="2"/>
  <c r="L307" i="2"/>
  <c r="M307" i="2"/>
  <c r="N307" i="2"/>
  <c r="J297" i="2"/>
  <c r="K297" i="2"/>
  <c r="L297" i="2"/>
  <c r="M297" i="2"/>
  <c r="N297" i="2"/>
  <c r="J292" i="2"/>
  <c r="K292" i="2"/>
  <c r="L292" i="2"/>
  <c r="M292" i="2"/>
  <c r="N292" i="2"/>
  <c r="J281" i="2"/>
  <c r="K281" i="2"/>
  <c r="L281" i="2"/>
  <c r="M281" i="2"/>
  <c r="N281" i="2"/>
  <c r="J274" i="2"/>
  <c r="J268" i="2"/>
  <c r="J262" i="2"/>
  <c r="J256" i="2"/>
  <c r="J250" i="2"/>
  <c r="J244" i="2"/>
  <c r="J238" i="2"/>
  <c r="J232" i="2"/>
  <c r="J226" i="2"/>
  <c r="J220" i="2"/>
  <c r="J169" i="2"/>
  <c r="J185" i="2" s="1"/>
  <c r="K169" i="2"/>
  <c r="L169" i="2"/>
  <c r="L185" i="2" s="1"/>
  <c r="M169" i="2"/>
  <c r="M185" i="2" s="1"/>
  <c r="N169" i="2"/>
  <c r="N185" i="2" s="1"/>
  <c r="I169" i="2"/>
  <c r="H169" i="2"/>
  <c r="G169" i="2"/>
  <c r="N79" i="2"/>
  <c r="K79" i="2"/>
  <c r="G79" i="2"/>
  <c r="N65" i="2"/>
  <c r="K65" i="2"/>
  <c r="G65" i="2"/>
  <c r="N44" i="2"/>
  <c r="N30" i="2"/>
  <c r="N27" i="2"/>
  <c r="N21" i="2"/>
  <c r="N18" i="2"/>
  <c r="N17" i="2"/>
  <c r="N16" i="2"/>
  <c r="N15" i="2"/>
  <c r="N13" i="2"/>
  <c r="K44" i="2"/>
  <c r="K30" i="2"/>
  <c r="K27" i="2"/>
  <c r="K21" i="2"/>
  <c r="K18" i="2"/>
  <c r="K17" i="2"/>
  <c r="K16" i="2"/>
  <c r="K15" i="2"/>
  <c r="K13" i="2"/>
  <c r="G30" i="2"/>
  <c r="G27" i="2"/>
  <c r="N482" i="2"/>
  <c r="N24" i="2" s="1"/>
  <c r="L482" i="2"/>
  <c r="K482" i="2"/>
  <c r="K24" i="2" s="1"/>
  <c r="I482" i="2"/>
  <c r="H482" i="2"/>
  <c r="G482" i="2"/>
  <c r="G24" i="2" s="1"/>
  <c r="G21" i="2"/>
  <c r="G17" i="2"/>
  <c r="G16" i="2"/>
  <c r="G15" i="2"/>
  <c r="G13" i="2"/>
  <c r="S44" i="4"/>
  <c r="R44" i="4"/>
  <c r="S43" i="4"/>
  <c r="R43" i="4"/>
  <c r="S42" i="4"/>
  <c r="R42" i="4"/>
  <c r="S41" i="4"/>
  <c r="R41" i="4"/>
  <c r="S40" i="4"/>
  <c r="R40" i="4"/>
  <c r="S39" i="4"/>
  <c r="R39" i="4"/>
  <c r="S38" i="4"/>
  <c r="R38" i="4"/>
  <c r="S37" i="4"/>
  <c r="R37" i="4"/>
  <c r="S36" i="4"/>
  <c r="R36" i="4"/>
  <c r="S35" i="4"/>
  <c r="R35" i="4"/>
  <c r="S34" i="4"/>
  <c r="R34" i="4"/>
  <c r="S33" i="4"/>
  <c r="R33" i="4"/>
  <c r="S32" i="4"/>
  <c r="R32" i="4"/>
  <c r="S31" i="4"/>
  <c r="R31" i="4"/>
  <c r="S30" i="4"/>
  <c r="R30" i="4"/>
  <c r="S29" i="4"/>
  <c r="R29" i="4"/>
  <c r="S28" i="4"/>
  <c r="R28" i="4"/>
  <c r="S27" i="4"/>
  <c r="R27" i="4"/>
  <c r="S26" i="4"/>
  <c r="R26" i="4"/>
  <c r="S25" i="4"/>
  <c r="R25" i="4"/>
  <c r="S24" i="4"/>
  <c r="R24" i="4"/>
  <c r="S23" i="4"/>
  <c r="R23" i="4"/>
  <c r="S22" i="4"/>
  <c r="R22" i="4"/>
  <c r="S21" i="4"/>
  <c r="R21" i="4"/>
  <c r="S20" i="4"/>
  <c r="R20" i="4"/>
  <c r="S19" i="4"/>
  <c r="R19" i="4"/>
  <c r="S18" i="4"/>
  <c r="R18" i="4"/>
  <c r="S17" i="4"/>
  <c r="R17" i="4"/>
  <c r="S16" i="4"/>
  <c r="R16" i="4"/>
  <c r="S15" i="4"/>
  <c r="S14" i="4"/>
  <c r="R14" i="4"/>
  <c r="S13" i="4"/>
  <c r="R13" i="4"/>
  <c r="S12" i="4"/>
  <c r="R12" i="4"/>
  <c r="S11" i="4"/>
  <c r="R11" i="4"/>
  <c r="S10" i="4"/>
  <c r="R10" i="4"/>
  <c r="S9" i="4"/>
  <c r="R9" i="4"/>
  <c r="S8" i="4"/>
  <c r="R8" i="4"/>
  <c r="S7" i="4"/>
  <c r="R7" i="4"/>
  <c r="S6" i="4"/>
  <c r="R6" i="4"/>
  <c r="E219" i="9" l="1"/>
  <c r="D219" i="9"/>
  <c r="D309" i="9"/>
  <c r="D13" i="9"/>
  <c r="D12" i="9" s="1"/>
  <c r="D85" i="9" s="1"/>
  <c r="J309" i="9"/>
  <c r="J311" i="9" s="1"/>
  <c r="J348" i="9" s="1"/>
  <c r="G309" i="9"/>
  <c r="G311" i="9" s="1"/>
  <c r="G348" i="9" s="1"/>
  <c r="E309" i="9"/>
  <c r="E311" i="9" s="1"/>
  <c r="E348" i="9" s="1"/>
  <c r="F309" i="9"/>
  <c r="F311" i="9" s="1"/>
  <c r="F348" i="9" s="1"/>
  <c r="I309" i="9"/>
  <c r="I311" i="9" s="1"/>
  <c r="I348" i="9" s="1"/>
  <c r="H309" i="9"/>
  <c r="H311" i="9" s="1"/>
  <c r="H348" i="9" s="1"/>
  <c r="M572" i="2"/>
  <c r="K572" i="2"/>
  <c r="J572" i="2"/>
  <c r="H572" i="2"/>
  <c r="I572" i="2"/>
  <c r="L572" i="2"/>
  <c r="N572" i="2"/>
  <c r="L31" i="8"/>
  <c r="L65" i="8"/>
  <c r="G629" i="2"/>
  <c r="I45" i="7"/>
  <c r="L403" i="2"/>
  <c r="H403" i="2"/>
  <c r="J306" i="2"/>
  <c r="L629" i="2"/>
  <c r="L631" i="2" s="1"/>
  <c r="I403" i="2"/>
  <c r="J442" i="2"/>
  <c r="M442" i="2"/>
  <c r="N358" i="2"/>
  <c r="N376" i="2" s="1"/>
  <c r="D48" i="7"/>
  <c r="I48" i="7" s="1"/>
  <c r="O45" i="7"/>
  <c r="I629" i="2"/>
  <c r="I631" i="2" s="1"/>
  <c r="J403" i="2"/>
  <c r="M629" i="2"/>
  <c r="M631" i="2" s="1"/>
  <c r="K629" i="2"/>
  <c r="K631" i="2" s="1"/>
  <c r="K403" i="2"/>
  <c r="N403" i="2"/>
  <c r="J219" i="2"/>
  <c r="L306" i="2"/>
  <c r="L315" i="2" s="1"/>
  <c r="K306" i="2"/>
  <c r="K315" i="2" s="1"/>
  <c r="M403" i="2"/>
  <c r="N306" i="2"/>
  <c r="N315" i="2" s="1"/>
  <c r="M306" i="2"/>
  <c r="M315" i="2" s="1"/>
  <c r="J629" i="2"/>
  <c r="J631" i="2" s="1"/>
  <c r="G403" i="2"/>
  <c r="N629" i="2"/>
  <c r="N631" i="2" s="1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M358" i="2"/>
  <c r="M376" i="2" s="1"/>
  <c r="L358" i="2"/>
  <c r="L376" i="2" s="1"/>
  <c r="K358" i="2"/>
  <c r="K376" i="2" s="1"/>
  <c r="J358" i="2"/>
  <c r="J376" i="2" s="1"/>
  <c r="G44" i="2"/>
  <c r="E87" i="3"/>
  <c r="F87" i="3" s="1"/>
  <c r="E86" i="3"/>
  <c r="D85" i="3"/>
  <c r="E81" i="3"/>
  <c r="F81" i="3" s="1"/>
  <c r="E79" i="3"/>
  <c r="F79" i="3" s="1"/>
  <c r="E76" i="3"/>
  <c r="F76" i="3" s="1"/>
  <c r="E75" i="3"/>
  <c r="F75" i="3" s="1"/>
  <c r="E73" i="3"/>
  <c r="F73" i="3" s="1"/>
  <c r="E71" i="3"/>
  <c r="F71" i="3" s="1"/>
  <c r="E68" i="3"/>
  <c r="F68" i="3" s="1"/>
  <c r="D67" i="3"/>
  <c r="D88" i="3" s="1"/>
  <c r="E60" i="3"/>
  <c r="F60" i="3" s="1"/>
  <c r="E59" i="3"/>
  <c r="F59" i="3" s="1"/>
  <c r="D58" i="3"/>
  <c r="E55" i="3"/>
  <c r="F55" i="3" s="1"/>
  <c r="E54" i="3"/>
  <c r="F54" i="3" s="1"/>
  <c r="E53" i="3"/>
  <c r="D52" i="3"/>
  <c r="D47" i="3"/>
  <c r="E45" i="3"/>
  <c r="F45" i="3" s="1"/>
  <c r="D36" i="3"/>
  <c r="E35" i="3"/>
  <c r="F35" i="3" s="1"/>
  <c r="E34" i="3"/>
  <c r="D32" i="3"/>
  <c r="E31" i="3"/>
  <c r="F31" i="3" s="1"/>
  <c r="E30" i="3"/>
  <c r="F30" i="3" s="1"/>
  <c r="E29" i="3"/>
  <c r="F29" i="3" s="1"/>
  <c r="E28" i="3"/>
  <c r="D25" i="3"/>
  <c r="E23" i="3"/>
  <c r="F23" i="3" s="1"/>
  <c r="E22" i="3"/>
  <c r="F22" i="3" s="1"/>
  <c r="E21" i="3"/>
  <c r="F21" i="3" s="1"/>
  <c r="E19" i="3"/>
  <c r="F19" i="3" s="1"/>
  <c r="D14" i="3"/>
  <c r="E12" i="3"/>
  <c r="F12" i="3" s="1"/>
  <c r="E11" i="3"/>
  <c r="F11" i="3" s="1"/>
  <c r="E10" i="3"/>
  <c r="F10" i="3" s="1"/>
  <c r="N660" i="2"/>
  <c r="K660" i="2"/>
  <c r="G660" i="2"/>
  <c r="N659" i="2"/>
  <c r="K659" i="2"/>
  <c r="G659" i="2"/>
  <c r="N658" i="2"/>
  <c r="K658" i="2"/>
  <c r="G658" i="2"/>
  <c r="N651" i="2"/>
  <c r="K651" i="2"/>
  <c r="G651" i="2"/>
  <c r="N649" i="2"/>
  <c r="K649" i="2"/>
  <c r="G649" i="2"/>
  <c r="N648" i="2"/>
  <c r="K648" i="2"/>
  <c r="G648" i="2"/>
  <c r="N647" i="2"/>
  <c r="K647" i="2"/>
  <c r="G647" i="2"/>
  <c r="N643" i="2"/>
  <c r="K643" i="2"/>
  <c r="G643" i="2"/>
  <c r="N642" i="2"/>
  <c r="K642" i="2"/>
  <c r="G642" i="2"/>
  <c r="G603" i="2"/>
  <c r="G607" i="2" s="1"/>
  <c r="G592" i="2"/>
  <c r="G544" i="2"/>
  <c r="G537" i="2"/>
  <c r="G531" i="2"/>
  <c r="N468" i="2"/>
  <c r="L468" i="2"/>
  <c r="K468" i="2"/>
  <c r="I468" i="2"/>
  <c r="H468" i="2"/>
  <c r="G468" i="2"/>
  <c r="N465" i="2"/>
  <c r="L465" i="2"/>
  <c r="K465" i="2"/>
  <c r="I465" i="2"/>
  <c r="H465" i="2"/>
  <c r="G465" i="2"/>
  <c r="N442" i="2"/>
  <c r="L442" i="2"/>
  <c r="K442" i="2"/>
  <c r="I442" i="2"/>
  <c r="H442" i="2"/>
  <c r="G442" i="2"/>
  <c r="N20" i="2"/>
  <c r="N12" i="2" s="1"/>
  <c r="G20" i="2"/>
  <c r="G12" i="2" s="1"/>
  <c r="I387" i="2"/>
  <c r="H387" i="2"/>
  <c r="G387" i="2"/>
  <c r="I367" i="2"/>
  <c r="H367" i="2"/>
  <c r="G367" i="2"/>
  <c r="I359" i="2"/>
  <c r="H359" i="2"/>
  <c r="G359" i="2"/>
  <c r="I344" i="2"/>
  <c r="H344" i="2"/>
  <c r="G344" i="2"/>
  <c r="I328" i="2"/>
  <c r="I332" i="2" s="1"/>
  <c r="H328" i="2"/>
  <c r="H332" i="2" s="1"/>
  <c r="G328" i="2"/>
  <c r="G332" i="2" s="1"/>
  <c r="I311" i="2"/>
  <c r="H311" i="2"/>
  <c r="G311" i="2"/>
  <c r="I307" i="2"/>
  <c r="H307" i="2"/>
  <c r="G307" i="2"/>
  <c r="I297" i="2"/>
  <c r="H297" i="2"/>
  <c r="G297" i="2"/>
  <c r="I292" i="2"/>
  <c r="H292" i="2"/>
  <c r="G292" i="2"/>
  <c r="I281" i="2"/>
  <c r="H281" i="2"/>
  <c r="G281" i="2"/>
  <c r="I274" i="2"/>
  <c r="H274" i="2"/>
  <c r="G274" i="2"/>
  <c r="I268" i="2"/>
  <c r="H268" i="2"/>
  <c r="G268" i="2"/>
  <c r="I262" i="2"/>
  <c r="H262" i="2"/>
  <c r="G262" i="2"/>
  <c r="I256" i="2"/>
  <c r="H256" i="2"/>
  <c r="G256" i="2"/>
  <c r="I250" i="2"/>
  <c r="H250" i="2"/>
  <c r="G250" i="2"/>
  <c r="I244" i="2"/>
  <c r="H244" i="2"/>
  <c r="G244" i="2"/>
  <c r="I238" i="2"/>
  <c r="H238" i="2"/>
  <c r="G238" i="2"/>
  <c r="I232" i="2"/>
  <c r="H232" i="2"/>
  <c r="G232" i="2"/>
  <c r="I226" i="2"/>
  <c r="H226" i="2"/>
  <c r="G226" i="2"/>
  <c r="I220" i="2"/>
  <c r="H220" i="2"/>
  <c r="G220" i="2"/>
  <c r="K158" i="2"/>
  <c r="G153" i="2"/>
  <c r="G150" i="2"/>
  <c r="G147" i="2"/>
  <c r="G130" i="2"/>
  <c r="G125" i="2"/>
  <c r="G115" i="2"/>
  <c r="N94" i="2"/>
  <c r="N102" i="2" s="1"/>
  <c r="K94" i="2"/>
  <c r="K102" i="2" s="1"/>
  <c r="G94" i="2"/>
  <c r="G645" i="2" s="1"/>
  <c r="N644" i="2"/>
  <c r="K644" i="2"/>
  <c r="G644" i="2"/>
  <c r="D311" i="9" l="1"/>
  <c r="D348" i="9" s="1"/>
  <c r="G572" i="2"/>
  <c r="E13" i="3"/>
  <c r="F13" i="3" s="1"/>
  <c r="K157" i="2"/>
  <c r="K185" i="2" s="1"/>
  <c r="G476" i="2"/>
  <c r="G26" i="2" s="1"/>
  <c r="J315" i="2"/>
  <c r="J405" i="2" s="1"/>
  <c r="J407" i="2" s="1"/>
  <c r="J444" i="2" s="1"/>
  <c r="J478" i="2" s="1"/>
  <c r="J489" i="2" s="1"/>
  <c r="G631" i="2"/>
  <c r="G140" i="2"/>
  <c r="N405" i="2"/>
  <c r="N407" i="2" s="1"/>
  <c r="N444" i="2" s="1"/>
  <c r="K476" i="2"/>
  <c r="K26" i="2" s="1"/>
  <c r="M405" i="2"/>
  <c r="M407" i="2" s="1"/>
  <c r="M444" i="2" s="1"/>
  <c r="M478" i="2" s="1"/>
  <c r="M489" i="2" s="1"/>
  <c r="N476" i="2"/>
  <c r="N26" i="2" s="1"/>
  <c r="L476" i="2"/>
  <c r="K20" i="2"/>
  <c r="K12" i="2" s="1"/>
  <c r="K405" i="2"/>
  <c r="L405" i="2"/>
  <c r="L407" i="2" s="1"/>
  <c r="L444" i="2" s="1"/>
  <c r="G219" i="2"/>
  <c r="I219" i="2"/>
  <c r="H219" i="2"/>
  <c r="H476" i="2"/>
  <c r="E49" i="3"/>
  <c r="F49" i="3" s="1"/>
  <c r="H629" i="2"/>
  <c r="H631" i="2" s="1"/>
  <c r="I306" i="2"/>
  <c r="E83" i="3"/>
  <c r="F83" i="3" s="1"/>
  <c r="G306" i="2"/>
  <c r="G114" i="2"/>
  <c r="G358" i="2"/>
  <c r="G376" i="2" s="1"/>
  <c r="E24" i="3"/>
  <c r="F24" i="3" s="1"/>
  <c r="E50" i="3"/>
  <c r="F50" i="3" s="1"/>
  <c r="H306" i="2"/>
  <c r="K645" i="2"/>
  <c r="K650" i="2" s="1"/>
  <c r="N645" i="2"/>
  <c r="N650" i="2" s="1"/>
  <c r="I476" i="2"/>
  <c r="E16" i="3"/>
  <c r="F16" i="3" s="1"/>
  <c r="E56" i="3"/>
  <c r="F56" i="3" s="1"/>
  <c r="H358" i="2"/>
  <c r="H376" i="2" s="1"/>
  <c r="I358" i="2"/>
  <c r="I376" i="2" s="1"/>
  <c r="E17" i="3"/>
  <c r="F17" i="3" s="1"/>
  <c r="E9" i="3"/>
  <c r="F9" i="3" s="1"/>
  <c r="E18" i="3"/>
  <c r="F18" i="3" s="1"/>
  <c r="E20" i="3"/>
  <c r="F20" i="3" s="1"/>
  <c r="E38" i="3"/>
  <c r="F38" i="3" s="1"/>
  <c r="D26" i="3"/>
  <c r="D39" i="3" s="1"/>
  <c r="E32" i="3"/>
  <c r="F32" i="3" s="1"/>
  <c r="D61" i="3"/>
  <c r="E85" i="3"/>
  <c r="F85" i="3" s="1"/>
  <c r="E36" i="3"/>
  <c r="F36" i="3" s="1"/>
  <c r="G650" i="2"/>
  <c r="F34" i="3"/>
  <c r="E48" i="3"/>
  <c r="F53" i="3"/>
  <c r="E58" i="3"/>
  <c r="F58" i="3" s="1"/>
  <c r="F86" i="3"/>
  <c r="E67" i="3"/>
  <c r="G102" i="2"/>
  <c r="F28" i="3"/>
  <c r="N478" i="2" l="1"/>
  <c r="N489" i="2" s="1"/>
  <c r="K407" i="2"/>
  <c r="K444" i="2" s="1"/>
  <c r="K478" i="2" s="1"/>
  <c r="K489" i="2" s="1"/>
  <c r="L478" i="2"/>
  <c r="L489" i="2" s="1"/>
  <c r="H315" i="2"/>
  <c r="H405" i="2" s="1"/>
  <c r="I315" i="2"/>
  <c r="I405" i="2" s="1"/>
  <c r="G633" i="2"/>
  <c r="G315" i="2"/>
  <c r="G405" i="2" s="1"/>
  <c r="N633" i="2"/>
  <c r="G113" i="2"/>
  <c r="G112" i="2" s="1"/>
  <c r="G185" i="2" s="1"/>
  <c r="E52" i="3"/>
  <c r="F52" i="3" s="1"/>
  <c r="K633" i="2"/>
  <c r="E25" i="3"/>
  <c r="F25" i="3" s="1"/>
  <c r="E14" i="3"/>
  <c r="E47" i="3"/>
  <c r="F48" i="3"/>
  <c r="E88" i="3"/>
  <c r="F88" i="3" s="1"/>
  <c r="F67" i="3"/>
  <c r="G407" i="2" l="1"/>
  <c r="G444" i="2" s="1"/>
  <c r="G478" i="2" s="1"/>
  <c r="G489" i="2" s="1"/>
  <c r="G11" i="2" s="1"/>
  <c r="G28" i="2" s="1"/>
  <c r="G652" i="2" s="1"/>
  <c r="N11" i="2"/>
  <c r="N28" i="2" s="1"/>
  <c r="N42" i="2" s="1"/>
  <c r="N59" i="2" s="1"/>
  <c r="N104" i="2" s="1"/>
  <c r="N663" i="2" s="1"/>
  <c r="N665" i="2" s="1"/>
  <c r="K11" i="2"/>
  <c r="K28" i="2" s="1"/>
  <c r="K42" i="2" s="1"/>
  <c r="K59" i="2" s="1"/>
  <c r="K104" i="2" s="1"/>
  <c r="K663" i="2" s="1"/>
  <c r="K665" i="2" s="1"/>
  <c r="H185" i="2"/>
  <c r="I185" i="2"/>
  <c r="E26" i="3"/>
  <c r="F26" i="3" s="1"/>
  <c r="F14" i="3"/>
  <c r="F47" i="3"/>
  <c r="E61" i="3"/>
  <c r="F61" i="3" s="1"/>
  <c r="N652" i="2" l="1"/>
  <c r="N654" i="2" s="1"/>
  <c r="N667" i="2" s="1"/>
  <c r="K652" i="2"/>
  <c r="K654" i="2" s="1"/>
  <c r="K667" i="2" s="1"/>
  <c r="I407" i="2"/>
  <c r="H407" i="2"/>
  <c r="G654" i="2"/>
  <c r="E39" i="3"/>
  <c r="F39" i="3" s="1"/>
  <c r="H444" i="2" l="1"/>
  <c r="H478" i="2" s="1"/>
  <c r="H489" i="2" s="1"/>
  <c r="I444" i="2"/>
  <c r="I478" i="2" s="1"/>
  <c r="I489" i="2" s="1"/>
  <c r="G42" i="2"/>
  <c r="G59" i="2" s="1"/>
  <c r="G104" i="2" s="1"/>
  <c r="G663" i="2" s="1"/>
  <c r="G665" i="2" s="1"/>
  <c r="G667" i="2" s="1"/>
</calcChain>
</file>

<file path=xl/sharedStrings.xml><?xml version="1.0" encoding="utf-8"?>
<sst xmlns="http://schemas.openxmlformats.org/spreadsheetml/2006/main" count="2095" uniqueCount="935">
  <si>
    <t>Contabilità regolatoria - dati generali</t>
  </si>
  <si>
    <t>Dati contatto</t>
  </si>
  <si>
    <t xml:space="preserve">nominativo referente operativo: nominativo del contatto per eventuali richieste di chiarimenti/comunicazioni sull’invio dei dati (es. rag./dott./ing./sig. Mario Rossi)  </t>
  </si>
  <si>
    <t xml:space="preserve">e-mail referente operativo: e-mail del referente indicato (per favorire la fluidità delle comunicazioni, evitare di inserire e-mail generiche come quelle degli uffici amministrativi o segreterie)      </t>
  </si>
  <si>
    <t xml:space="preserve">recapito telefonico referente operativo: recapito telefonico del referente indicato (per favorire la fluidità delle comunicazioni, evitare di inserire numeri telefonici di centralini o segreterie)       </t>
  </si>
  <si>
    <t>Dati concessione</t>
  </si>
  <si>
    <t>data di inizio della concessione</t>
  </si>
  <si>
    <t xml:space="preserve">data di scadenza della concessione: data di scadenza della concessione autostradale, in formato GG/MM/AAAA </t>
  </si>
  <si>
    <t>Allocazione</t>
  </si>
  <si>
    <t>Voce</t>
  </si>
  <si>
    <t>Codice Dicoter</t>
  </si>
  <si>
    <t>Codice</t>
  </si>
  <si>
    <t>Attività autostradali</t>
  </si>
  <si>
    <t>di cui: 
afferenti al CMD</t>
  </si>
  <si>
    <t>di cui: 
non ammissibili</t>
  </si>
  <si>
    <t>di cui:
con parti correlate</t>
  </si>
  <si>
    <t>Attività accessorie</t>
  </si>
  <si>
    <t>Attività non pertinenti</t>
  </si>
  <si>
    <t>Codifica per riconciliazione bilancio regolatorio</t>
  </si>
  <si>
    <t>Tabella 1 - Conto Finanziario</t>
  </si>
  <si>
    <t>AREA OPERATIVA</t>
  </si>
  <si>
    <t>Utile (perdita) d'esercizio</t>
  </si>
  <si>
    <t>1.1</t>
  </si>
  <si>
    <t>Accantonamenti, ammortamenti e svalutazione delle immobilizzazioni</t>
  </si>
  <si>
    <t>1.2</t>
  </si>
  <si>
    <t>di cui ammortamenti Immobilizzazioni immateriali in beni reversibili</t>
  </si>
  <si>
    <t>di cui ammortamenti Immobilizzazioni immateriali in beni non reversibili</t>
  </si>
  <si>
    <t>di cui ammortamenti Immobilizzazioni materiali in beni reversibili</t>
  </si>
  <si>
    <t>di cui ammortamenti Immobilizzazioni materiali in beni non reversibili</t>
  </si>
  <si>
    <t>di cui accantonamenti al Fondo rinnovo beni reversibili</t>
  </si>
  <si>
    <t>di cui accantonamenti al Fondo per riequilibrio della concessione ex l. 193/2024</t>
  </si>
  <si>
    <t>di cui accantonamenti a Fondi diversi per rischi ed oneri (distintamente documentati)</t>
  </si>
  <si>
    <t>di cui svalutazioni immobilizzazioni</t>
  </si>
  <si>
    <t>Accantonamento Fondo trattamento fine rapporto  (TFR)</t>
  </si>
  <si>
    <t>1.3</t>
  </si>
  <si>
    <t>1.3 bis</t>
  </si>
  <si>
    <t>Imposte sul reddito d'esercizio</t>
  </si>
  <si>
    <t>1.3 ter</t>
  </si>
  <si>
    <t>Imposte effettivamente versate</t>
  </si>
  <si>
    <t>1.3 quater</t>
  </si>
  <si>
    <t>Oneri e proventi finanziari</t>
  </si>
  <si>
    <t>1.3 quinquies</t>
  </si>
  <si>
    <t>Svalutazioni / Ripristini</t>
  </si>
  <si>
    <t>1.3 sexies</t>
  </si>
  <si>
    <t>Autofinanziamento</t>
  </si>
  <si>
    <t>1.4</t>
  </si>
  <si>
    <t>Variazioni capitale circolante netto operativo</t>
  </si>
  <si>
    <t>1.5</t>
  </si>
  <si>
    <t>di cui variazione crediti su ricavi tariffari da pedaggio</t>
  </si>
  <si>
    <t>di cui variazione crediti da interconnessione</t>
  </si>
  <si>
    <t>di cui variazione altri crediti operativi</t>
  </si>
  <si>
    <t>di cui variazione rimanenze</t>
  </si>
  <si>
    <t>di cui variazione ratei e risconti attivi/passivi operativi</t>
  </si>
  <si>
    <t>di cui variazione debiti verso fornitori</t>
  </si>
  <si>
    <t>di cui variazione debiti da interconnessione</t>
  </si>
  <si>
    <t>di cui variazione altri debiti operativi</t>
  </si>
  <si>
    <t>di cui crediti/debiti tributari</t>
  </si>
  <si>
    <t>di cui crediti/debiti per imposte anticipate/differite</t>
  </si>
  <si>
    <t>di cui altre variazioni del CCN operativo (distintamente documentate)</t>
  </si>
  <si>
    <t>Flusso di liquidità della gestione corrente</t>
  </si>
  <si>
    <t>1.6</t>
  </si>
  <si>
    <t>Costi capitalizzati</t>
  </si>
  <si>
    <t>1.7</t>
  </si>
  <si>
    <t>Investimenti in beni reversibili (immobilizzazioni immateriali)</t>
  </si>
  <si>
    <t>1.8</t>
  </si>
  <si>
    <t>Investimenti in beni reversibili (immobilizzazioni materiali)</t>
  </si>
  <si>
    <t>1.8bis</t>
  </si>
  <si>
    <t>Disinvestimenti su beni reversibili (immobilizzazioni immateriali)</t>
  </si>
  <si>
    <t>1.8 ter</t>
  </si>
  <si>
    <t>Disinvestimenti su beni reversibili (immobilizzazioni materiali)</t>
  </si>
  <si>
    <t>1.8 quater</t>
  </si>
  <si>
    <t>Contributi relativi a beni reversibili</t>
  </si>
  <si>
    <t>1.9</t>
  </si>
  <si>
    <t>Variazione risconti pluriennali su contributi in conto capitale - conto impianti</t>
  </si>
  <si>
    <t>1.9 bis</t>
  </si>
  <si>
    <t>Investimenti in beni non reversibili (immobilizzazioni materiali)</t>
  </si>
  <si>
    <t>1.10</t>
  </si>
  <si>
    <t>Investimenti in beni non reversibili (immmobilizzazioni immateriali)</t>
  </si>
  <si>
    <t>1.11</t>
  </si>
  <si>
    <t>Incasso valore di subentro</t>
  </si>
  <si>
    <t>1.11 bis</t>
  </si>
  <si>
    <t>Saldo altri flussi gestione operativa</t>
  </si>
  <si>
    <t>1.12</t>
  </si>
  <si>
    <t>di cui utilizzo Fondo rinnovo beni reversibili</t>
  </si>
  <si>
    <t>di cui utilizzo Fondo per il riequilibrio ex l.193/2024</t>
  </si>
  <si>
    <t>di cui utilizzo Fondo per impegni previsti in concessione</t>
  </si>
  <si>
    <t>di cui utilizzo Fondi diversi per rischi ed oneri (distintamente documentati)</t>
  </si>
  <si>
    <t>Flusso di liquidità della gestione operativa</t>
  </si>
  <si>
    <t>1.13</t>
  </si>
  <si>
    <t>AREA FINANZIARIA</t>
  </si>
  <si>
    <t>Apporto degli azionisti a titolo di capitale di rischio</t>
  </si>
  <si>
    <t>1.14</t>
  </si>
  <si>
    <t>Apporto degli azionisti a titolo di debito subordinato</t>
  </si>
  <si>
    <t>1.14 bis</t>
  </si>
  <si>
    <t>Erogazione finanziamenti</t>
  </si>
  <si>
    <t>1.15+(1.16+1.17)</t>
  </si>
  <si>
    <t>1.15</t>
  </si>
  <si>
    <t xml:space="preserve"> Obbligazioni</t>
  </si>
  <si>
    <t xml:space="preserve"> Obbligazioni convertibili</t>
  </si>
  <si>
    <t xml:space="preserve"> Debiti verso soci per finanziamenti (non subordinati)</t>
  </si>
  <si>
    <t xml:space="preserve"> Debiti verso banche</t>
  </si>
  <si>
    <t xml:space="preserve"> Debiti verso altri finanziatori</t>
  </si>
  <si>
    <t xml:space="preserve"> Debiti finanziari verso parti correlate</t>
  </si>
  <si>
    <t xml:space="preserve"> Debiti infruttiferi (escluso FCG)</t>
  </si>
  <si>
    <t xml:space="preserve"> Debiti infruttiferi verso FCG e simili</t>
  </si>
  <si>
    <t xml:space="preserve"> Debiti finanziari verso ANAS</t>
  </si>
  <si>
    <t xml:space="preserve"> Prestiti IVA</t>
  </si>
  <si>
    <t xml:space="preserve"> Debiti finanziari a breve termine</t>
  </si>
  <si>
    <t xml:space="preserve"> Altri debiti (distintamente documentati)</t>
  </si>
  <si>
    <t>Rimborso finanziamenti</t>
  </si>
  <si>
    <t>1.20+1.21+(1.16+1.17)</t>
  </si>
  <si>
    <t>1.16</t>
  </si>
  <si>
    <t xml:space="preserve"> Debiti per interessi su finanziamenti soci (non subordinati)</t>
  </si>
  <si>
    <t>Saldo proventi (oneri) finanziari netti da finanziamenti</t>
  </si>
  <si>
    <t>1.17</t>
  </si>
  <si>
    <t>Variazione delle immob. finanziarie</t>
  </si>
  <si>
    <t>1.18</t>
  </si>
  <si>
    <t>Investimenti in immobilizzazioni finanziarie</t>
  </si>
  <si>
    <t>Disinvestimenti in immobilizzazioni finanziarie</t>
  </si>
  <si>
    <t>Saldo proventi (oneri) netti da immobilizzazioni finanziarie</t>
  </si>
  <si>
    <t>1.18 bis</t>
  </si>
  <si>
    <t>Altri proventi (oneri) finanziari netti</t>
  </si>
  <si>
    <t>1.18 ter</t>
  </si>
  <si>
    <t>Rimborso debito subordinato azionisti</t>
  </si>
  <si>
    <t>1.18 quater</t>
  </si>
  <si>
    <t>Utili distribuiti</t>
  </si>
  <si>
    <t>1.19</t>
  </si>
  <si>
    <t>Altre variazioni relative al Patrimonio Netto (distintamente documentate)</t>
  </si>
  <si>
    <t>1.19 bis</t>
  </si>
  <si>
    <t>Flusso di liquidità della gestione finanziaria</t>
  </si>
  <si>
    <t>1.22</t>
  </si>
  <si>
    <t>Variazione delle disponibilità liquide</t>
  </si>
  <si>
    <t>1.23</t>
  </si>
  <si>
    <t>Tabella 2 - Conto Economico</t>
  </si>
  <si>
    <t>RICAVI</t>
  </si>
  <si>
    <t>Ricavi da pedaggio</t>
  </si>
  <si>
    <t>2.1</t>
  </si>
  <si>
    <t>Proventi lordi da transiti ordinari</t>
  </si>
  <si>
    <t>di cui: annualità in corso</t>
  </si>
  <si>
    <t>di cui: classe A</t>
  </si>
  <si>
    <t>A1 - Ricavi delle vendite e delle prestazioni</t>
  </si>
  <si>
    <t>di cui: canone concessionale (2.4%) - classe A</t>
  </si>
  <si>
    <t>di cui: quota tariffaria retrocessa per sovracanone ANAS</t>
  </si>
  <si>
    <t>di cui: mancati pagamenti annualità in corso</t>
  </si>
  <si>
    <t>di cui: quota tariffaria retrocessa per sconti</t>
  </si>
  <si>
    <t>di cui: classe B</t>
  </si>
  <si>
    <t>di cui: canone concessionale (2.4%) - classe B</t>
  </si>
  <si>
    <t>di cui: classe 3</t>
  </si>
  <si>
    <t>di cui: canone concessionale (2.4%) - classe 3</t>
  </si>
  <si>
    <t>di cui: classe 4</t>
  </si>
  <si>
    <t>di cui: canone concessionale (2.4%) - classe 4</t>
  </si>
  <si>
    <t>di cui: classe 5</t>
  </si>
  <si>
    <t>di cui: canone concessionale (2.4%) - classe 5</t>
  </si>
  <si>
    <t>di cui: recupero di mancati pagameni annualità precedenti</t>
  </si>
  <si>
    <t>2.2</t>
  </si>
  <si>
    <t>Aree di servizio</t>
  </si>
  <si>
    <t>A5 - Altri ricavi e proventi (escluse le plusvalenze da alienazioni e/o realizzi)</t>
  </si>
  <si>
    <t>di cui: canone di subconcessione</t>
  </si>
  <si>
    <t>Altri (distinatmente documentati)</t>
  </si>
  <si>
    <t>Altri proventi</t>
  </si>
  <si>
    <t>2.3</t>
  </si>
  <si>
    <t>Recupero oneri di esazione</t>
  </si>
  <si>
    <t>Proventi da interconnessione</t>
  </si>
  <si>
    <t>Proventi/Indennizzi da transiti eccezionali</t>
  </si>
  <si>
    <t>Rilasci Fondi (distintamente documentati)</t>
  </si>
  <si>
    <t>Rimborsi diversi</t>
  </si>
  <si>
    <t>Contributi in conto esercizio</t>
  </si>
  <si>
    <t>Rilascio risconti contributi in c/capitale e c/impianti</t>
  </si>
  <si>
    <t>Risarcimento danni</t>
  </si>
  <si>
    <t>Variazione dei lavori in corso su ordinazione</t>
  </si>
  <si>
    <t>A3 - Variazione dei lavori in corso su ordinazione</t>
  </si>
  <si>
    <t>Incrementi di immobilizzazioni per lavori interni</t>
  </si>
  <si>
    <t>A4 - Incrementi di immobilizzazioni per lavori interni</t>
  </si>
  <si>
    <t>Defiscalizzazioni IVA</t>
  </si>
  <si>
    <t>Altri proventi (distinatmente documentati)</t>
  </si>
  <si>
    <t>2.3 bis</t>
  </si>
  <si>
    <t>A2 - Variazione delle rimanenze in corso di lavorazione, semilavorati e finiti</t>
  </si>
  <si>
    <t>Ricavi lavori conto terzi</t>
  </si>
  <si>
    <t>2.4</t>
  </si>
  <si>
    <t>Totale Ricavi</t>
  </si>
  <si>
    <t>2.5</t>
  </si>
  <si>
    <t>COSTI OPERATIVI</t>
  </si>
  <si>
    <t>Costo di produzione</t>
  </si>
  <si>
    <t>Costo personale addetto alla riscossione</t>
  </si>
  <si>
    <t>2.6.1</t>
  </si>
  <si>
    <t>B9 - Per il Personale</t>
  </si>
  <si>
    <t>Costo personale addetto alla sicurezza</t>
  </si>
  <si>
    <t>2.6.2</t>
  </si>
  <si>
    <t>Costo personale addetto alla manutenzione</t>
  </si>
  <si>
    <t>2.6.3</t>
  </si>
  <si>
    <t>Costo personale addetto ad altro</t>
  </si>
  <si>
    <t>2.6.4</t>
  </si>
  <si>
    <t>Manutenzione ordinaria beni reversibili</t>
  </si>
  <si>
    <t>2.7</t>
  </si>
  <si>
    <t>A - Pavimentazioni</t>
  </si>
  <si>
    <t>spese per servizi</t>
  </si>
  <si>
    <t>B7 - Per Servizi</t>
  </si>
  <si>
    <t>spese relativo a materie prime</t>
  </si>
  <si>
    <t>B6 - Materie prime, sussidiarie, di consumo e di merci</t>
  </si>
  <si>
    <t>spese godimento beni di terzi</t>
  </si>
  <si>
    <t>B8 - Per Godimento di beni di terzi</t>
  </si>
  <si>
    <t>oneri diversi di gestione</t>
  </si>
  <si>
    <t>B14 - Oneri diversi di gestione</t>
  </si>
  <si>
    <t>spese per il personale</t>
  </si>
  <si>
    <t>B - Opere d'arte (ponti e viadotti)</t>
  </si>
  <si>
    <t>C - Gallerie</t>
  </si>
  <si>
    <t>D - Altri elementi del corpo autostradale</t>
  </si>
  <si>
    <t>E - Sicurezza</t>
  </si>
  <si>
    <t>F - Impianti - esazione pedaggi</t>
  </si>
  <si>
    <t>G - Verde e pulizia</t>
  </si>
  <si>
    <t>H - Operazioni invernali</t>
  </si>
  <si>
    <t>I - Edifici</t>
  </si>
  <si>
    <t>J - Forniture e manutenzioni varie</t>
  </si>
  <si>
    <t>Costi lavori c/terzi</t>
  </si>
  <si>
    <t>2.8</t>
  </si>
  <si>
    <t>Prestazioni di servizi</t>
  </si>
  <si>
    <t>2.9</t>
  </si>
  <si>
    <t>Servizi di manutenzione ordinaria per beni non devolvibili</t>
  </si>
  <si>
    <t>Assicurazioni operative</t>
  </si>
  <si>
    <t>Oneri di esazione</t>
  </si>
  <si>
    <t>Elaborazioni meccanografiche</t>
  </si>
  <si>
    <t>Consulenze operative</t>
  </si>
  <si>
    <t>Utenze</t>
  </si>
  <si>
    <t>Spese postali telefoniche e canoni</t>
  </si>
  <si>
    <t>Inserzioni e pubblicazioni</t>
  </si>
  <si>
    <t>Altre spese per il personale</t>
  </si>
  <si>
    <t>Altre spese per servizi</t>
  </si>
  <si>
    <t>Canoni di concessione</t>
  </si>
  <si>
    <t>2.10</t>
  </si>
  <si>
    <t>Canone di concessione</t>
  </si>
  <si>
    <t>Integrazione canone di concessione</t>
  </si>
  <si>
    <t>Canone da sub-concessioni</t>
  </si>
  <si>
    <t>Altri canoni (distintamente documentati)</t>
  </si>
  <si>
    <t>Acquisti di materie e beni di consumo</t>
  </si>
  <si>
    <t>2.11.1</t>
  </si>
  <si>
    <t>Materiali di manutenzione per beni non devolvibili</t>
  </si>
  <si>
    <t>Carburanti</t>
  </si>
  <si>
    <t>Biglietti magnetici e tessere</t>
  </si>
  <si>
    <t>Materiali per viabilità invernali</t>
  </si>
  <si>
    <t>Attrezzature varie</t>
  </si>
  <si>
    <t>Materiali di consumo</t>
  </si>
  <si>
    <t>Altre spese di materie e beni di consumo (distintamente documentate)</t>
  </si>
  <si>
    <t>Variazione delle rimanenze di materie prime, sussidiarie, di consumo e merci</t>
  </si>
  <si>
    <t>2.11.2</t>
  </si>
  <si>
    <t>B11 - Variazione delle rimanenze di materie prime, sussidiarie, di consumo e merci</t>
  </si>
  <si>
    <t>Altri costi di produzione</t>
  </si>
  <si>
    <t>2.11.3</t>
  </si>
  <si>
    <t>Godimento beni di terzi</t>
  </si>
  <si>
    <t>2.11.3 a)</t>
  </si>
  <si>
    <t>noleggio autoveicoli/autovetture</t>
  </si>
  <si>
    <t>leasing</t>
  </si>
  <si>
    <t>altre spese per godimento beni di terzi (distintamente documentate)</t>
  </si>
  <si>
    <t>Oneri diversi di gestione</t>
  </si>
  <si>
    <t>2.11.3 b)</t>
  </si>
  <si>
    <t>risarcimento danni</t>
  </si>
  <si>
    <t>altri oneri diversi di gestione (distintamente documentati)</t>
  </si>
  <si>
    <t>Totale costi di produzione</t>
  </si>
  <si>
    <t>2.11 bis</t>
  </si>
  <si>
    <t>Costi commerciali</t>
  </si>
  <si>
    <t>Costi personale</t>
  </si>
  <si>
    <t>2.12</t>
  </si>
  <si>
    <t>2.13</t>
  </si>
  <si>
    <t>Altri costi commerciali</t>
  </si>
  <si>
    <t>2.14</t>
  </si>
  <si>
    <t>2.14 a)</t>
  </si>
  <si>
    <t>Oneri diversi di gestione (distintamente documentati)</t>
  </si>
  <si>
    <t>2.14 b)</t>
  </si>
  <si>
    <t>Totale costi commerciali</t>
  </si>
  <si>
    <t>2.14 bis</t>
  </si>
  <si>
    <t>Costi amministrativi e generali</t>
  </si>
  <si>
    <t>2.15</t>
  </si>
  <si>
    <t>2.16</t>
  </si>
  <si>
    <t>quote associative</t>
  </si>
  <si>
    <t>rimborsi diversi</t>
  </si>
  <si>
    <t>compensi ad amministratori e sindaci</t>
  </si>
  <si>
    <t>consulenze legali</t>
  </si>
  <si>
    <t>consulenze amministrative</t>
  </si>
  <si>
    <t>altre consulenze non operative</t>
  </si>
  <si>
    <t>altre assicurazioni</t>
  </si>
  <si>
    <t>liberalità</t>
  </si>
  <si>
    <t>spese di rappresentanza</t>
  </si>
  <si>
    <t>spese per il personale distaccato</t>
  </si>
  <si>
    <t>spese e commissioni bancarie</t>
  </si>
  <si>
    <t>convenzione polizia stradale</t>
  </si>
  <si>
    <t>altre spese per servizi (distintamente documentate)</t>
  </si>
  <si>
    <t>Altri costi amministrativi e generali</t>
  </si>
  <si>
    <t>2.17</t>
  </si>
  <si>
    <t>2.17 a)</t>
  </si>
  <si>
    <t>canoni noleggio macchine da ufficio e dotazioni informatiche</t>
  </si>
  <si>
    <t>utilizzo fibre ottiche</t>
  </si>
  <si>
    <t>utilizzo licenze software</t>
  </si>
  <si>
    <t>spese condominiali</t>
  </si>
  <si>
    <t>fitti passivi</t>
  </si>
  <si>
    <t>2.17 b)</t>
  </si>
  <si>
    <t>contributo ART</t>
  </si>
  <si>
    <t>perdite su crediti per ricavi da pedaggio</t>
  </si>
  <si>
    <t>perdite su crediti - altro</t>
  </si>
  <si>
    <t>oneri processuali in cui il concessionario è risultato soccombente</t>
  </si>
  <si>
    <t>spese per attraversamenti autostradali</t>
  </si>
  <si>
    <t>oneri di interconnessione</t>
  </si>
  <si>
    <t>Totale costi amministrativi e generali</t>
  </si>
  <si>
    <t>2.17 bis</t>
  </si>
  <si>
    <t>Spese per il personale capitalizzate</t>
  </si>
  <si>
    <t>2.18.1</t>
  </si>
  <si>
    <t>di cui: personale tecnico</t>
  </si>
  <si>
    <t>Costi per materiali capitalizzati</t>
  </si>
  <si>
    <t>2.18.2</t>
  </si>
  <si>
    <t>Servizi capitalizzati</t>
  </si>
  <si>
    <t>2.18.2 bis</t>
  </si>
  <si>
    <t>Spese per godimento beni di terzi capitalizzate</t>
  </si>
  <si>
    <t>2.18.2 ter</t>
  </si>
  <si>
    <t>Altri costi capitalizzati (distintamente documentati)</t>
  </si>
  <si>
    <t>2.18.3</t>
  </si>
  <si>
    <t>Totale costi capitalizzati</t>
  </si>
  <si>
    <t>2.18 bis</t>
  </si>
  <si>
    <t>Movimentazione fondi e svalutazioni</t>
  </si>
  <si>
    <t>Utilizzo fondo rinnovi beni reversibili</t>
  </si>
  <si>
    <t>2.19</t>
  </si>
  <si>
    <t>B12 - Accantonamenti per rischi</t>
  </si>
  <si>
    <t>Accantonamento fondo rinnovi beni reversibili</t>
  </si>
  <si>
    <t>2.20</t>
  </si>
  <si>
    <t>Utilizzo Fondo per riequilibrio della concessione ex l. 193/2024</t>
  </si>
  <si>
    <t>2.19bis</t>
  </si>
  <si>
    <t>Accantonamento Fondo per riequilibrio della concessione ex l. 193/2024</t>
  </si>
  <si>
    <t>2.20bis</t>
  </si>
  <si>
    <t>Altri accantonamenti</t>
  </si>
  <si>
    <t>2.21</t>
  </si>
  <si>
    <t>accantonamenti Fondo per impegni previsti in concessione</t>
  </si>
  <si>
    <t>B13 - Altri accantonamenti</t>
  </si>
  <si>
    <t>accantonamenti Fondi diversi per rischi e oneri (distintamente documentati)</t>
  </si>
  <si>
    <t>Altri utilizzi</t>
  </si>
  <si>
    <t>2.21 b)</t>
  </si>
  <si>
    <t>utilizzi Fondo per impegni previsti in concessione</t>
  </si>
  <si>
    <t>utilizzi Fondi diversi per rischi e oneri (distintamente documentati)</t>
  </si>
  <si>
    <t>2.21 c)</t>
  </si>
  <si>
    <t>B10 - Ammortamenti e svalutazioni</t>
  </si>
  <si>
    <t>Totale movimentazione fondi e svalutazioni</t>
  </si>
  <si>
    <t>2.21 bis</t>
  </si>
  <si>
    <t>Totale costi</t>
  </si>
  <si>
    <t>2.22</t>
  </si>
  <si>
    <t>Margine Operativo Lordo (MOL)</t>
  </si>
  <si>
    <t>2.23</t>
  </si>
  <si>
    <t>AMMORTAMENTI E SVALUTAZIONI</t>
  </si>
  <si>
    <t>Immobilizzazioni immateriali in beni reversibili</t>
  </si>
  <si>
    <t>Ammortamento finanziario beni reversibili</t>
  </si>
  <si>
    <t>2.24</t>
  </si>
  <si>
    <t>Ammortamento finanziario contributi beni reversibili</t>
  </si>
  <si>
    <t>2.4 bis</t>
  </si>
  <si>
    <t>Ammortamento vita utile beni reversibili</t>
  </si>
  <si>
    <t>2.25</t>
  </si>
  <si>
    <t>Ammortamento vita utile contributi beni reversibili</t>
  </si>
  <si>
    <t>2.5 bis</t>
  </si>
  <si>
    <t>Totale ammortamenti immobilizzazioni immateriali in beni reversibili</t>
  </si>
  <si>
    <t>Immobilizzazioni materiali in beni reversibili</t>
  </si>
  <si>
    <t>2.24bis</t>
  </si>
  <si>
    <t>2.24.1</t>
  </si>
  <si>
    <t>2.24.1 bis</t>
  </si>
  <si>
    <t>2.25bis</t>
  </si>
  <si>
    <t>2.25.1</t>
  </si>
  <si>
    <t>2.25.1 bis</t>
  </si>
  <si>
    <t>Totale ammortamenti immobilizzazioni materiali in beni reversibili</t>
  </si>
  <si>
    <t>Immobilizzazioni materiali in beni non reversibili</t>
  </si>
  <si>
    <t>Ammortamento tecnico beni materiali non reversibili</t>
  </si>
  <si>
    <t>2.26</t>
  </si>
  <si>
    <t>Immobilizzazioni immateriali in beni non reversibili</t>
  </si>
  <si>
    <t>Ammortamento tecnico beni immateriali non reversibili</t>
  </si>
  <si>
    <t>2.27</t>
  </si>
  <si>
    <t>Svalutazioni</t>
  </si>
  <si>
    <t>Svalutazioni immobilizzazioni immateriali</t>
  </si>
  <si>
    <t>2.7 bis</t>
  </si>
  <si>
    <t>Svalutazioni immobilizzazioni materiali</t>
  </si>
  <si>
    <t>2.7 ter</t>
  </si>
  <si>
    <t>Svalutazioni immobilizzazioni finanziarie</t>
  </si>
  <si>
    <t>2.7 quater</t>
  </si>
  <si>
    <t>Totale svalutazioni</t>
  </si>
  <si>
    <t>Totale ammortamenti e svalutazioni</t>
  </si>
  <si>
    <t>2.28</t>
  </si>
  <si>
    <t>Risultato operativo</t>
  </si>
  <si>
    <t>2.29</t>
  </si>
  <si>
    <t>ONERI E PROVENTI FINANZIARI</t>
  </si>
  <si>
    <t>2.31+2.32+2.33+2.34</t>
  </si>
  <si>
    <t>2.31</t>
  </si>
  <si>
    <t>Proventi finanziari (esclusi derivati)</t>
  </si>
  <si>
    <t>2.31.1</t>
  </si>
  <si>
    <t>C16 - Altri proventi finanziari</t>
  </si>
  <si>
    <t>Oneri finanziari su Obbligazioni</t>
  </si>
  <si>
    <t>2.31.2</t>
  </si>
  <si>
    <t>C17 - (Interessi e altri oneri finanziari)</t>
  </si>
  <si>
    <t>Oneri finanziari su Obbligazioni convertibili</t>
  </si>
  <si>
    <t>2.31.3</t>
  </si>
  <si>
    <t>Oneri finanziari su Debiti verso soci per finanziamenti</t>
  </si>
  <si>
    <t>2.31.4</t>
  </si>
  <si>
    <t>Oneri finanziari su Debiti verso banche</t>
  </si>
  <si>
    <t>2.31.5</t>
  </si>
  <si>
    <t>Oneri finanziari su Debiti verso altri finanziatori</t>
  </si>
  <si>
    <t>2.31.6</t>
  </si>
  <si>
    <t>Oneri finanziari su Debiti finanziari verso parti correlate</t>
  </si>
  <si>
    <t>2.31.7</t>
  </si>
  <si>
    <t>Oneri finanziari su Debiti infruttiferi (escluso FCG)</t>
  </si>
  <si>
    <t>2.31.8</t>
  </si>
  <si>
    <t>Oneri finanziari su Debiti infruttiferi verso FCG e simili</t>
  </si>
  <si>
    <t>2.31.9</t>
  </si>
  <si>
    <t>di cui: Oneri rimodulazione F.C.G.</t>
  </si>
  <si>
    <t>2.31.9 bis</t>
  </si>
  <si>
    <t>Oneri finanziari su Debiti finanziari verso ANAS</t>
  </si>
  <si>
    <t>2.31.10</t>
  </si>
  <si>
    <t>Oneri finanziari su Prestiti IVA</t>
  </si>
  <si>
    <t>2.31.11</t>
  </si>
  <si>
    <t>Oneri finanziari su Debiti finanziari a breve termine</t>
  </si>
  <si>
    <t>2.31.12</t>
  </si>
  <si>
    <t>Oneri finanziari su altri debiti</t>
  </si>
  <si>
    <t>2.31.13</t>
  </si>
  <si>
    <t>di cui: Oneri per commissioni e strutturazione finanziamenti</t>
  </si>
  <si>
    <t>2.31 bis</t>
  </si>
  <si>
    <t>di cui: saldo proventi (oneri) finanziari netti a breve termine</t>
  </si>
  <si>
    <t>2.31 ter</t>
  </si>
  <si>
    <t>2.35</t>
  </si>
  <si>
    <t>Proventi netti da immobilizzazioni finanziarie</t>
  </si>
  <si>
    <t>2.35.1</t>
  </si>
  <si>
    <t>C15 - Proventi da partecipazione</t>
  </si>
  <si>
    <t>Oneri netti da immobilizzazioni finanziarie</t>
  </si>
  <si>
    <t>2.35.2</t>
  </si>
  <si>
    <t>2.36</t>
  </si>
  <si>
    <t>Altri proventi finanziari</t>
  </si>
  <si>
    <t>2.36 bis</t>
  </si>
  <si>
    <t>di cui: strumenti finanziari derivati</t>
  </si>
  <si>
    <t>Altri oneri finanziari</t>
  </si>
  <si>
    <t>2.36 ter</t>
  </si>
  <si>
    <t>Utile e perdite su cambi</t>
  </si>
  <si>
    <t>2.36 quater</t>
  </si>
  <si>
    <t>C17bis - Utile e perdite su cambi</t>
  </si>
  <si>
    <t>Costi capitalizzati riferiti a oneri finanziari</t>
  </si>
  <si>
    <t>2.37</t>
  </si>
  <si>
    <t>Totale oneri e proventi finanziari</t>
  </si>
  <si>
    <t>2.38</t>
  </si>
  <si>
    <t>Risultato prima delle imposte</t>
  </si>
  <si>
    <t>2.40</t>
  </si>
  <si>
    <t>UTILE (PERDITA) DI ESEFCIZIO</t>
  </si>
  <si>
    <t>Imposte sul reddito di esercizio</t>
  </si>
  <si>
    <t>2.41</t>
  </si>
  <si>
    <t>22 - Imposte sul reddito d'esercizio</t>
  </si>
  <si>
    <t>Imposte correnti</t>
  </si>
  <si>
    <t>2.41 bis</t>
  </si>
  <si>
    <t>di cui: IRES</t>
  </si>
  <si>
    <t>di cui: IRAP</t>
  </si>
  <si>
    <t>Imposte anticipate/differite (distintamente documentate)</t>
  </si>
  <si>
    <t>2.41 ter</t>
  </si>
  <si>
    <t>Altre imposte (distintamente documentate)</t>
  </si>
  <si>
    <t>2.41 quater</t>
  </si>
  <si>
    <t>Utile (Perdita) di esercizio</t>
  </si>
  <si>
    <t>2.42</t>
  </si>
  <si>
    <t>Opere in esercizio (lordo contributi)</t>
  </si>
  <si>
    <t>3.1</t>
  </si>
  <si>
    <t>Opere in corso  (lordo contributi)</t>
  </si>
  <si>
    <t>3.2</t>
  </si>
  <si>
    <t>Nuove opere  (lordo contributi)</t>
  </si>
  <si>
    <t>3.3</t>
  </si>
  <si>
    <t>Oneri finanziari capitalizzati</t>
  </si>
  <si>
    <t>3.4+3.5</t>
  </si>
  <si>
    <t>3.4</t>
  </si>
  <si>
    <t>Oneri diversi capitalizzati (distintamente documentati)</t>
  </si>
  <si>
    <t>3.6</t>
  </si>
  <si>
    <t>Fondo ammortamento tecnico</t>
  </si>
  <si>
    <t>3.7</t>
  </si>
  <si>
    <t>Fondo ammortamento tecnico contributi</t>
  </si>
  <si>
    <t>3.7 b)</t>
  </si>
  <si>
    <t>Fondo ammortamento finanziario</t>
  </si>
  <si>
    <t>3.7.1</t>
  </si>
  <si>
    <t>Fondo ammortamento finanziario contributi</t>
  </si>
  <si>
    <t>3.7.1 b)</t>
  </si>
  <si>
    <t>Totale immobilizzazioni immateriali reversibili nette</t>
  </si>
  <si>
    <t>3.8</t>
  </si>
  <si>
    <t>I - Immobilizzazioni immateriali</t>
  </si>
  <si>
    <t>3.1bis</t>
  </si>
  <si>
    <t>3.2bis</t>
  </si>
  <si>
    <t>3.3bis</t>
  </si>
  <si>
    <t>3.4bis +3.5bis</t>
  </si>
  <si>
    <t>3.4bis</t>
  </si>
  <si>
    <t>3.6bis</t>
  </si>
  <si>
    <t>3.7bis</t>
  </si>
  <si>
    <t>3.7 b) bis</t>
  </si>
  <si>
    <t>3.7.1bis</t>
  </si>
  <si>
    <t>3.7.1 b) bis</t>
  </si>
  <si>
    <t>Totale immobilizzazioni materiali reversibili nette</t>
  </si>
  <si>
    <t>3.8bis</t>
  </si>
  <si>
    <t>II - Immobilizzazioni materiali</t>
  </si>
  <si>
    <t>Immobilizzazioni materiali non reversibili</t>
  </si>
  <si>
    <t>3.9</t>
  </si>
  <si>
    <t>Fondo ammortamento tecnico beni non reversibili</t>
  </si>
  <si>
    <t>3.10</t>
  </si>
  <si>
    <t>Totale immobilizzazioni non reversibili nette</t>
  </si>
  <si>
    <t>3.11</t>
  </si>
  <si>
    <t>Totale immobilizzazioni non reversibili immateriali nette</t>
  </si>
  <si>
    <t>3.12</t>
  </si>
  <si>
    <t>Immobilizzazioni finanziarie</t>
  </si>
  <si>
    <t>Partecipazioni</t>
  </si>
  <si>
    <t>3.12 bis</t>
  </si>
  <si>
    <t>Crediti immobilizzati</t>
  </si>
  <si>
    <t>3.12 ter</t>
  </si>
  <si>
    <t>Altre immobilizzazioni finanziarie (distintamente documentate)</t>
  </si>
  <si>
    <t>3.12 quater</t>
  </si>
  <si>
    <t>Totale immobilizzazioni finanziarie</t>
  </si>
  <si>
    <t>3.13</t>
  </si>
  <si>
    <t>III - Immobilizzazioni finanziarie</t>
  </si>
  <si>
    <t>Capitale circolante netto operativo</t>
  </si>
  <si>
    <t>Crediti su ricavi tariffari da pedaggio</t>
  </si>
  <si>
    <t>3.13.1</t>
  </si>
  <si>
    <t>C.II – Crediti</t>
  </si>
  <si>
    <t>Altri crediti da interconnessione</t>
  </si>
  <si>
    <t>3.13.2</t>
  </si>
  <si>
    <t>3.13.3</t>
  </si>
  <si>
    <t>Rimanenze</t>
  </si>
  <si>
    <t>3.13.4</t>
  </si>
  <si>
    <t>C.I - Rimanenze</t>
  </si>
  <si>
    <t>Ratei e risconti attivi operativi</t>
  </si>
  <si>
    <t>3.13.5</t>
  </si>
  <si>
    <t>D) RATEI E RISCONTI ATTIVI</t>
  </si>
  <si>
    <t>Ratei e risconti passivi operativi</t>
  </si>
  <si>
    <t>3.13.6</t>
  </si>
  <si>
    <t>R) RATEI E RISCONTI PASSIVI</t>
  </si>
  <si>
    <t>Ratei e risconti attivi non operativi</t>
  </si>
  <si>
    <t>3.13.7</t>
  </si>
  <si>
    <t>Ratei e risconti passivi non operativi</t>
  </si>
  <si>
    <t>3.13.8</t>
  </si>
  <si>
    <t>E) RATEI E RISCONTI PASSIVI</t>
  </si>
  <si>
    <t>Debiti verso fornitori</t>
  </si>
  <si>
    <t>3.13.9</t>
  </si>
  <si>
    <t>D.7) debiti verso fornitori</t>
  </si>
  <si>
    <t>Debiti da interconnessione</t>
  </si>
  <si>
    <t>3.13.10</t>
  </si>
  <si>
    <t>D.14) altri debiti</t>
  </si>
  <si>
    <t>3.13.11</t>
  </si>
  <si>
    <t>Crediti/debiti tributari</t>
  </si>
  <si>
    <t>3.13.12</t>
  </si>
  <si>
    <t>D.12) debiti tributari</t>
  </si>
  <si>
    <t>Crediti/debiti per imposte anticipate/differite</t>
  </si>
  <si>
    <t>3.13.13</t>
  </si>
  <si>
    <t>Altri crediti (distintamente documentati)</t>
  </si>
  <si>
    <t>3.13.14</t>
  </si>
  <si>
    <t>Altri debiti (distintamente documentati)</t>
  </si>
  <si>
    <t>3.13.15</t>
  </si>
  <si>
    <t>3.14</t>
  </si>
  <si>
    <t>Altri impieghi netti correnti</t>
  </si>
  <si>
    <t>Crediti finanziari</t>
  </si>
  <si>
    <t>3.14 bis</t>
  </si>
  <si>
    <t xml:space="preserve">Attività finanziarie che non costituiscono immobilizzazioni </t>
  </si>
  <si>
    <t>3.14 ter</t>
  </si>
  <si>
    <t xml:space="preserve">C.III - Attività finanziarie che non costituiscono immobilizzazioni </t>
  </si>
  <si>
    <t>Altro (distintamente documentato)</t>
  </si>
  <si>
    <t>3.14 quater</t>
  </si>
  <si>
    <t>Totale altri impieghi netti correnti</t>
  </si>
  <si>
    <t>3.15</t>
  </si>
  <si>
    <t>TOTALE IMPIEGHI</t>
  </si>
  <si>
    <t>3.16</t>
  </si>
  <si>
    <t>Tabella 4 - Conto dei finanziamenti</t>
  </si>
  <si>
    <t>PATRIMONIO NETTO</t>
  </si>
  <si>
    <t>Capitale sociale</t>
  </si>
  <si>
    <t>4.1</t>
  </si>
  <si>
    <t xml:space="preserve">I – Capitale </t>
  </si>
  <si>
    <t>Riserve e utili (perdite) a nuovo</t>
  </si>
  <si>
    <t>4.2</t>
  </si>
  <si>
    <t>Riserva legale</t>
  </si>
  <si>
    <t xml:space="preserve">IV - Riserva legale </t>
  </si>
  <si>
    <t>Utili (perdite) portati a nuovo</t>
  </si>
  <si>
    <t xml:space="preserve">VIII - Utili (perdite) portati a nuovo </t>
  </si>
  <si>
    <t>Riserva da soprapprezzo delle azioni</t>
  </si>
  <si>
    <t>II - Riserva da soprapprezzo delle azioni</t>
  </si>
  <si>
    <t>Riserve di rivalutazione</t>
  </si>
  <si>
    <t>III - Riserve di rivalutazione</t>
  </si>
  <si>
    <t>Riserve statutarie</t>
  </si>
  <si>
    <t>V - Riserve statutarie</t>
  </si>
  <si>
    <t>Riserva per operazioni di copertura dei flussi finanziari attesi</t>
  </si>
  <si>
    <t>VII - Riserva per operazioni di copertura dei flussi finanziari attesi</t>
  </si>
  <si>
    <t>Riserva negativa per azioni proprie in portafoglio</t>
  </si>
  <si>
    <t>X - Riserva negativa per azioni proprie in portafoglio</t>
  </si>
  <si>
    <t>VI - Altre riserve  (distintamente documentate)</t>
  </si>
  <si>
    <t>Altre riserve (distintamente documentate)</t>
  </si>
  <si>
    <t>Utile (perdita) di esercizio</t>
  </si>
  <si>
    <t>4.3</t>
  </si>
  <si>
    <t xml:space="preserve">IX - Utile (perdita) dell’esercizio </t>
  </si>
  <si>
    <t>Totale patrimonio netto</t>
  </si>
  <si>
    <t>4.4</t>
  </si>
  <si>
    <t>CONTRIBUTI RELATIVI A BENI REVERSIBILI</t>
  </si>
  <si>
    <t>4.5</t>
  </si>
  <si>
    <t>FONDI</t>
  </si>
  <si>
    <t>Fondo rinnovo beni reversibili</t>
  </si>
  <si>
    <t>4.6</t>
  </si>
  <si>
    <t xml:space="preserve">B) FONDI PER RISCHI E ONERI </t>
  </si>
  <si>
    <t>Fondo per riequilibrio della concessione ex l. 193/2024</t>
  </si>
  <si>
    <t>4.6 bis</t>
  </si>
  <si>
    <t>Fondo trattamento fine rapporto (TFR)</t>
  </si>
  <si>
    <t>4.7</t>
  </si>
  <si>
    <t>C) TRATTAMENTO DI FINE RAPPORTO DI LAVORO SUBORDINATO</t>
  </si>
  <si>
    <t>Altri fondi</t>
  </si>
  <si>
    <t>4.8</t>
  </si>
  <si>
    <t>Fondo per impegni previsti in concessione</t>
  </si>
  <si>
    <t>4.8 bis</t>
  </si>
  <si>
    <t>Fondo per imposte</t>
  </si>
  <si>
    <t>4.8 ter</t>
  </si>
  <si>
    <t>Fondi diversi per rischi ed oneri (distintamente documentati)</t>
  </si>
  <si>
    <t>4.8 quater</t>
  </si>
  <si>
    <t>Totale Fondi</t>
  </si>
  <si>
    <t>4.9</t>
  </si>
  <si>
    <t>DEBITI FINANZIARI NETTI</t>
  </si>
  <si>
    <t>Debiti finanziari</t>
  </si>
  <si>
    <t>4.10+4.11+4.14</t>
  </si>
  <si>
    <t>4.10</t>
  </si>
  <si>
    <t xml:space="preserve">D) DEBITI </t>
  </si>
  <si>
    <t>Obbligazioni</t>
  </si>
  <si>
    <t>4.10.1</t>
  </si>
  <si>
    <t>Obbligazioni convertibili</t>
  </si>
  <si>
    <t>4.10.2</t>
  </si>
  <si>
    <t>Debiti verso soci per finanziamenti</t>
  </si>
  <si>
    <t>4.10.3</t>
  </si>
  <si>
    <t>Debiti per interessi su prestiti soci</t>
  </si>
  <si>
    <t>4.10.4</t>
  </si>
  <si>
    <t>Debiti verso banche</t>
  </si>
  <si>
    <t>4.10.5</t>
  </si>
  <si>
    <t>Debiti verso altri finanziatori</t>
  </si>
  <si>
    <t>4.10.6</t>
  </si>
  <si>
    <t>Debiti finanziari verso parti correlate</t>
  </si>
  <si>
    <t>4.10.7</t>
  </si>
  <si>
    <t>Debiti infruttiferi (escluso FCG)</t>
  </si>
  <si>
    <t>4.10.8</t>
  </si>
  <si>
    <t>Debiti infruttiferi verso FCG e simili</t>
  </si>
  <si>
    <t>4.12</t>
  </si>
  <si>
    <t>Debiti finanziari verso ANAS</t>
  </si>
  <si>
    <t>4.13</t>
  </si>
  <si>
    <t>Prestiti IVA</t>
  </si>
  <si>
    <t>4.13.1</t>
  </si>
  <si>
    <t>Debiti finanziari a breve termine</t>
  </si>
  <si>
    <t>4.13.2</t>
  </si>
  <si>
    <t>4.13.3</t>
  </si>
  <si>
    <t>Disponibilità liquide</t>
  </si>
  <si>
    <t>4.15</t>
  </si>
  <si>
    <t>C.IV - Disponibilità liquide</t>
  </si>
  <si>
    <t>Disponibilità libere</t>
  </si>
  <si>
    <t>4.15 bis</t>
  </si>
  <si>
    <t>Disponibilità vincolate (riserve di cassa)</t>
  </si>
  <si>
    <t>4.15 ter</t>
  </si>
  <si>
    <t>4.15 quater</t>
  </si>
  <si>
    <t>Totale debiti finanziari netti</t>
  </si>
  <si>
    <t>4.16</t>
  </si>
  <si>
    <t>TOTALE FONTI</t>
  </si>
  <si>
    <t>4.17</t>
  </si>
  <si>
    <t>Check</t>
  </si>
  <si>
    <t>Tabella 5 - Conto del fabbisogno</t>
  </si>
  <si>
    <t>FABBISOGNO NETTO</t>
  </si>
  <si>
    <t>Investimenti in beni reversibili</t>
  </si>
  <si>
    <t>5.1</t>
  </si>
  <si>
    <t>Investimenti in beni non reversibili</t>
  </si>
  <si>
    <t>5.1 bis</t>
  </si>
  <si>
    <t>5.1 ter</t>
  </si>
  <si>
    <t>Variazione altri flussi della gestione operativa</t>
  </si>
  <si>
    <t>5.1 quater</t>
  </si>
  <si>
    <t>5.2</t>
  </si>
  <si>
    <t>Rimborso finanziamenti in essere</t>
  </si>
  <si>
    <t>5.4</t>
  </si>
  <si>
    <t>5.4 bis</t>
  </si>
  <si>
    <t>Utili distribuiti e altre variazioni relativa al Patrimonio Netto</t>
  </si>
  <si>
    <t>5.4 ter</t>
  </si>
  <si>
    <t>Saldi altri fabbisogni (distintamente documentati)</t>
  </si>
  <si>
    <t>5.5</t>
  </si>
  <si>
    <t>Totale fabbisogni</t>
  </si>
  <si>
    <t>5.6</t>
  </si>
  <si>
    <t>5.7</t>
  </si>
  <si>
    <t>5.8</t>
  </si>
  <si>
    <t>Totale fabbisogno netto</t>
  </si>
  <si>
    <t>5.9</t>
  </si>
  <si>
    <t>COPERTURA</t>
  </si>
  <si>
    <t>5.10</t>
  </si>
  <si>
    <t>5.10 bis</t>
  </si>
  <si>
    <t>5.10 ter</t>
  </si>
  <si>
    <t>Erogazione nuovi finanziamenti</t>
  </si>
  <si>
    <t>5.10 quater</t>
  </si>
  <si>
    <t>Rimborso nuovi finanziamenti</t>
  </si>
  <si>
    <t>5.10 quinqiues</t>
  </si>
  <si>
    <t>5.12</t>
  </si>
  <si>
    <t>Totale copertura</t>
  </si>
  <si>
    <t>5.13</t>
  </si>
  <si>
    <t>Descrizione</t>
  </si>
  <si>
    <t>Bilancio riclassificato
ITA GAAP</t>
  </si>
  <si>
    <t>Quadratura Co.Reg.</t>
  </si>
  <si>
    <t>Conto economico</t>
  </si>
  <si>
    <t>A - Valore della Produzione</t>
  </si>
  <si>
    <t>B - Costo della Produzione</t>
  </si>
  <si>
    <t>Differenza tra valore e costi della produzione</t>
  </si>
  <si>
    <t>Proventi ed oneri finanziari</t>
  </si>
  <si>
    <t>D18 - Rivalutazioni</t>
  </si>
  <si>
    <t>D19 - Svalutazioni</t>
  </si>
  <si>
    <t>Rettifiche di valore di attività finanziarie</t>
  </si>
  <si>
    <t>Stato patrimoniale - Attivo</t>
  </si>
  <si>
    <t>A) CREDITI VERSO SOCI PER VERSAMENTI ANCORA DOVUTI</t>
  </si>
  <si>
    <t xml:space="preserve">B) IMMOBILIZZAZIONI </t>
  </si>
  <si>
    <t>C) ATTIVO CIRCOLANTE</t>
  </si>
  <si>
    <t xml:space="preserve">Ratei attivi </t>
  </si>
  <si>
    <t xml:space="preserve">Risconti attivi </t>
  </si>
  <si>
    <t>TOTALE ATTIVITA'</t>
  </si>
  <si>
    <t>Stato patrimoniale - Passivo</t>
  </si>
  <si>
    <t xml:space="preserve">A) PATRIMONIO NETTO </t>
  </si>
  <si>
    <t xml:space="preserve">Ratei passivi </t>
  </si>
  <si>
    <t>Risconti passivi</t>
  </si>
  <si>
    <t>TOTALE PASSIVITA'</t>
  </si>
  <si>
    <t>Attività materiali</t>
  </si>
  <si>
    <t>Attività contrattuali</t>
  </si>
  <si>
    <t>Crediti commerciali</t>
  </si>
  <si>
    <t>Disponibilità liquide e mezzi equivalenti</t>
  </si>
  <si>
    <t>Riserve da utili indivisi</t>
  </si>
  <si>
    <t>Altre riserve</t>
  </si>
  <si>
    <t>Totale passività non correnti</t>
  </si>
  <si>
    <t>Debiti commerciali</t>
  </si>
  <si>
    <t>Totale passività correnti</t>
  </si>
  <si>
    <t>Ricavi per servizi di costruzione IFRIC 12</t>
  </si>
  <si>
    <t>A5 - Altri ricavi e proventi</t>
  </si>
  <si>
    <t>Costi per servizi</t>
  </si>
  <si>
    <t>Proventi finanziari</t>
  </si>
  <si>
    <t>Oneri finanziari</t>
  </si>
  <si>
    <t>Imposte sul reddito</t>
  </si>
  <si>
    <t>Contabilità regolatoria - dati tecnici e di traffico</t>
  </si>
  <si>
    <t>Personale</t>
  </si>
  <si>
    <t>Numerosità del personale</t>
  </si>
  <si>
    <t>I trimestre</t>
  </si>
  <si>
    <t>II trimestre</t>
  </si>
  <si>
    <t>III trimestre</t>
  </si>
  <si>
    <t>IV trimestre</t>
  </si>
  <si>
    <t>Traffico</t>
  </si>
  <si>
    <t>A</t>
  </si>
  <si>
    <t>B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</si>
  <si>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</si>
  <si>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</si>
  <si>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</si>
  <si>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</si>
  <si>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</si>
  <si>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</si>
  <si>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</si>
  <si>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</si>
  <si>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</si>
  <si>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</si>
  <si>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</si>
  <si>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</si>
  <si>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</si>
  <si>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 traffico pagante</t>
  </si>
  <si>
    <t>di cui: transiti eccezionali</t>
  </si>
  <si>
    <t>Traffico annuale non pagante</t>
  </si>
  <si>
    <t>Totale traffico</t>
  </si>
  <si>
    <t>DATI TECNICI</t>
  </si>
  <si>
    <t>IPAV</t>
  </si>
  <si>
    <t>N. di stazioni di esazione</t>
  </si>
  <si>
    <t>N. di porte</t>
  </si>
  <si>
    <t>INIZIO VALIDITA</t>
  </si>
  <si>
    <t>FINE VALIDITA</t>
  </si>
  <si>
    <t>RETE</t>
  </si>
  <si>
    <t>STZ ENTRATA</t>
  </si>
  <si>
    <t>STZ USCITA</t>
  </si>
  <si>
    <t>SOCIETA</t>
  </si>
  <si>
    <t>CLASSIFICAZIONE</t>
  </si>
  <si>
    <t>CLASSE</t>
  </si>
  <si>
    <t>KM PIANURA</t>
  </si>
  <si>
    <t>KM MONTAGNA</t>
  </si>
  <si>
    <t>KM ARR, PIANURA</t>
  </si>
  <si>
    <t>KM ARR, MONTAGNA</t>
  </si>
  <si>
    <t>PEDAGGIO NO ARR, (EUR)</t>
  </si>
  <si>
    <t>PED ARR, (EUR)</t>
  </si>
  <si>
    <t>n. veicoli transitati</t>
  </si>
  <si>
    <t>di cui n. veicoli paganti</t>
  </si>
  <si>
    <t>Delta arrotondamenti</t>
  </si>
  <si>
    <t>2024-01-01</t>
  </si>
  <si>
    <t>01</t>
  </si>
  <si>
    <t>00002</t>
  </si>
  <si>
    <t>00001</t>
  </si>
  <si>
    <t>06</t>
  </si>
  <si>
    <t>SA</t>
  </si>
  <si>
    <t>13</t>
  </si>
  <si>
    <t>00003</t>
  </si>
  <si>
    <t>00004</t>
  </si>
  <si>
    <t>00005</t>
  </si>
  <si>
    <t>00006</t>
  </si>
  <si>
    <t>Salari e stipendi</t>
  </si>
  <si>
    <t>Oneri sociali</t>
  </si>
  <si>
    <t>Trattamento di fine rapporto</t>
  </si>
  <si>
    <t>Trattamento di quiescenza e simili</t>
  </si>
  <si>
    <t>Indennità di prepensionamento, incentivazione all'esodo e simili</t>
  </si>
  <si>
    <t>Altri costi</t>
  </si>
  <si>
    <t>Tabella 3 - Conto degli investimenti</t>
  </si>
  <si>
    <t>di cui accantonamenti al Fondo per impegni previsti in concessione</t>
  </si>
  <si>
    <t>Variazione delle rimanenze di prodotti in corso di lavorazione, semilavorati e finiti</t>
  </si>
  <si>
    <t>Riserva per meccanismo di recupero ex Sistema tariffario ART</t>
  </si>
  <si>
    <t>2.36 bis a)</t>
  </si>
  <si>
    <t>2.36 ter a)</t>
  </si>
  <si>
    <t>Proventi da subconcessioni e attività collaterali</t>
  </si>
  <si>
    <t>N. aree di sosta</t>
  </si>
  <si>
    <t xml:space="preserve">N. aree di servizio o aree interessate da affidamenti </t>
  </si>
  <si>
    <t>Carburanti erogati con misurazione a lt (litri/000)</t>
  </si>
  <si>
    <t>Carburanti erogati con misurazione a kg (kg/000)</t>
  </si>
  <si>
    <t>Carburanti erogati con misurazione a mc (mc/000)</t>
  </si>
  <si>
    <t>Erogato ricarica elettrica (Kwh/000)</t>
  </si>
  <si>
    <t>Fatturato netto carburanti (Euro/000)</t>
  </si>
  <si>
    <t>Fatturato netto ricarica elettrica (Euro/000)</t>
  </si>
  <si>
    <t>Fatturato netto ristorazione/bar/market (Euro/000)</t>
  </si>
  <si>
    <t>Altro fatturato netto (Euro/000)</t>
  </si>
  <si>
    <t>Utilizzo Fondo trattamento fine rapporto</t>
  </si>
  <si>
    <t>Personale commerciale</t>
  </si>
  <si>
    <t>Personale amministrativo</t>
  </si>
  <si>
    <t>Addetti riscossione</t>
  </si>
  <si>
    <t>Addetti manutenzione</t>
  </si>
  <si>
    <t>Addetti sicurezza</t>
  </si>
  <si>
    <t>Altri addetti operativi</t>
  </si>
  <si>
    <t>Dati tecnici</t>
  </si>
  <si>
    <t>Estesa chilometrica a tariffa di pianura</t>
  </si>
  <si>
    <t>Estesa chilometrica a tariffa di montagna</t>
  </si>
  <si>
    <t>Km di gallerie (&gt; 100 mt)</t>
  </si>
  <si>
    <t>Km di ponti e viadotti (&gt;100 mt)</t>
  </si>
  <si>
    <t xml:space="preserve">Km di rete a 2 corsie </t>
  </si>
  <si>
    <t>Km di rete a 3 corsie</t>
  </si>
  <si>
    <t>Km di rete a 4 o più corsie</t>
  </si>
  <si>
    <t>Km di corsia di emergenza</t>
  </si>
  <si>
    <t>IS</t>
  </si>
  <si>
    <t>N. porte manuali</t>
  </si>
  <si>
    <t>N. di portali free flow</t>
  </si>
  <si>
    <t>Ricavi netti da pedaggio per classi tariffarie (in migliaia)</t>
  </si>
  <si>
    <t>Veicoli-km per classi tariffarie (migliaia)</t>
  </si>
  <si>
    <t>Proventi/indennizzi da transiti eccezionali</t>
  </si>
  <si>
    <t>Royalties nette carburanti</t>
  </si>
  <si>
    <t>Royalties nette ricarica elettrica</t>
  </si>
  <si>
    <t>Royalties nette ristorazione</t>
  </si>
  <si>
    <t>Royalties nette bar</t>
  </si>
  <si>
    <t>Royalties nette market</t>
  </si>
  <si>
    <t>Royalties nette attività ricezione</t>
  </si>
  <si>
    <t>Royalties nette altri</t>
  </si>
  <si>
    <t>Fondo ammortamento immobilizzazioni immateriali</t>
  </si>
  <si>
    <t>Immobilizzazioni immateriali lorde</t>
  </si>
  <si>
    <t>3.9 bis</t>
  </si>
  <si>
    <t>3.10 bis</t>
  </si>
  <si>
    <t>Altri crediti operativi (distintamente documentati)</t>
  </si>
  <si>
    <t>Altri debiti operativi (distintamente documentati)</t>
  </si>
  <si>
    <t>Canone di subconcessione aree di servizio</t>
  </si>
  <si>
    <t>Check fonti-impieghi</t>
  </si>
  <si>
    <t>Check fabbisogno-copertura</t>
  </si>
  <si>
    <t>Contabilità regolatoria</t>
  </si>
  <si>
    <t>ESEMPIO PROSPETTI DI RICLASSIFICAZIONE DEL BILANCIO REDATTO DAL CONCESSIONARIO SECONDO I PRINCIPI CONTABILI INTERNAZIONALI</t>
  </si>
  <si>
    <t>STATO PATRIMONIALE
ATTIVO</t>
  </si>
  <si>
    <t>Bilancio
Principi IAS/IFRS</t>
  </si>
  <si>
    <t>Riclassifica
attività materiali
immateriali IFRIC 12</t>
  </si>
  <si>
    <t>Riclassifica
debiti, fondi, riserve</t>
  </si>
  <si>
    <t>Riclassifica
ratei e risconti</t>
  </si>
  <si>
    <t>Riclassifica crediti per imposte</t>
  </si>
  <si>
    <t>Rettifica IFRIC 12
Beni non remunerati</t>
  </si>
  <si>
    <t>Rettifica IFRIC 12
Ammortamento beni reversibili</t>
  </si>
  <si>
    <t>Altre rettifiche
IFRIC 12</t>
  </si>
  <si>
    <t>Altre rettifiche</t>
  </si>
  <si>
    <t>STATO PATRIMONIALE ATTIVO
ITA GAAP</t>
  </si>
  <si>
    <t>Attività non correnti</t>
  </si>
  <si>
    <t>Attività immateriali</t>
  </si>
  <si>
    <t>Diritto d'uso</t>
  </si>
  <si>
    <t>Partecipazioni valutate con il metodo del patrimonio netto</t>
  </si>
  <si>
    <t>Partecipazioni in altre imprese</t>
  </si>
  <si>
    <t>Attività finanziarie</t>
  </si>
  <si>
    <t>Attività per imposte anticipate</t>
  </si>
  <si>
    <t>Crediti per imposte</t>
  </si>
  <si>
    <t>Totale attività non correnti</t>
  </si>
  <si>
    <t>Attività correnti</t>
  </si>
  <si>
    <t>Altre attività</t>
  </si>
  <si>
    <t>Crediti tributari</t>
  </si>
  <si>
    <t>C.III - Attività fin. che non costituiscono immobilizz.</t>
  </si>
  <si>
    <t>Totale attività correnti</t>
  </si>
  <si>
    <t>TOTALE ATTIVO</t>
  </si>
  <si>
    <t>STATO PATRIMONIALE
PASSIVO</t>
  </si>
  <si>
    <t>Riclassifica attività materiali immateriali IFRIC 12</t>
  </si>
  <si>
    <t>Rettifica
attualizzazione
fondo rinnovo</t>
  </si>
  <si>
    <t>STATO PATRIMONIALE PASSIVO
ITA GAAP</t>
  </si>
  <si>
    <t>Patrimonio netto</t>
  </si>
  <si>
    <t>II - VIII Riserve</t>
  </si>
  <si>
    <t>Riserve di utili/(perdite) attuariali</t>
  </si>
  <si>
    <t>Riserva di valutazione partecipazioni metodo patrimonio netto</t>
  </si>
  <si>
    <t>Utile (perdita) del periodo</t>
  </si>
  <si>
    <t>Passività non correnti</t>
  </si>
  <si>
    <t>Fondi per rischi ed oneri non correnti</t>
  </si>
  <si>
    <t>Fondi rischi e oneri</t>
  </si>
  <si>
    <t>Fondi per rischi e oneri</t>
  </si>
  <si>
    <t>Fondo benefici per dipendenti</t>
  </si>
  <si>
    <t>C) TFR</t>
  </si>
  <si>
    <t>Benefici per dipendenti</t>
  </si>
  <si>
    <t>Fondo Trattamento di Fine Rapporto</t>
  </si>
  <si>
    <t>Passività correnti</t>
  </si>
  <si>
    <t>1 - 14 Debiti</t>
  </si>
  <si>
    <t>Debiti per imposte</t>
  </si>
  <si>
    <t>Debiti tributari</t>
  </si>
  <si>
    <t>Altre passività</t>
  </si>
  <si>
    <t>Fondi rischi ed oneri</t>
  </si>
  <si>
    <t xml:space="preserve">E) RATEI E RISCONTI PASSIVI </t>
  </si>
  <si>
    <t>TOTALE PASSIVO</t>
  </si>
  <si>
    <t>CONTO ECONOMICO</t>
  </si>
  <si>
    <t>Riclassifica
Personale
capitalizzato</t>
  </si>
  <si>
    <t>Riclassifica
personale distaccato</t>
  </si>
  <si>
    <t>Riclassifica partecipazioni</t>
  </si>
  <si>
    <t>Riclassifica altre voci bilancio OIC</t>
  </si>
  <si>
    <t>CONTO ECONOMICO
ITA GAAP</t>
  </si>
  <si>
    <t>Ricavi delle vendite e prestazioni</t>
  </si>
  <si>
    <t>Totale ricavi e altri proventi</t>
  </si>
  <si>
    <t>Costi per materie prime, sussidiarie, consumo</t>
  </si>
  <si>
    <t>di cui manutenzione beni in concessione</t>
  </si>
  <si>
    <t>di cui utilizzo fondo rinnovo</t>
  </si>
  <si>
    <t>di cui accantonanento fondo rinnovo</t>
  </si>
  <si>
    <t>di cui rilasci fondi rischi ed oneri</t>
  </si>
  <si>
    <t>Costi per il personale</t>
  </si>
  <si>
    <t>Ammortamenti e svalutazioni</t>
  </si>
  <si>
    <t>Costi per servizi di costruzione IFRIC 12</t>
  </si>
  <si>
    <t>Altri costi operativi</t>
  </si>
  <si>
    <t>di cui accantonamento fondo rischi ed oneri</t>
  </si>
  <si>
    <t>di cui godimento beni di terzi</t>
  </si>
  <si>
    <t>B11 - Variazione delle rimanenze</t>
  </si>
  <si>
    <t>RISULTATO OPERATIVO</t>
  </si>
  <si>
    <t>di cui rivalutazioni partecipazioni</t>
  </si>
  <si>
    <t>di cui svalutazione partecipazioni</t>
  </si>
  <si>
    <t>Risultato gestione finanziaria</t>
  </si>
  <si>
    <t>Utile (perdita) esercizio da operazioni in continuità</t>
  </si>
  <si>
    <t>Utile netto da operazioni discontinue</t>
  </si>
  <si>
    <t>UTILE (PERDITA) DELL'ESERCIZIO</t>
  </si>
  <si>
    <t>Prospetto di riconciliazione della contabilità regolatoria con il Bilancio di esercizio riclassificato</t>
  </si>
  <si>
    <t>Ricavi 
NON ARR</t>
  </si>
  <si>
    <t>Ricavi 
ARR</t>
  </si>
  <si>
    <t>Avviamento</t>
  </si>
  <si>
    <t>Immobilizzazioni immateriali - avviamento</t>
  </si>
  <si>
    <t>Fondo ammortamento avviamento</t>
  </si>
  <si>
    <t>Totale immobilizzazioni nette - avviamento</t>
  </si>
  <si>
    <t>Km pedaggiati - sistema aperto</t>
  </si>
  <si>
    <t>Km pedaggiati - sistema semichiuso</t>
  </si>
  <si>
    <t>Km pedaggiati - sistema chiuso</t>
  </si>
  <si>
    <t>Tabella 2.t - Risultato operativo suddiviso per tratta</t>
  </si>
  <si>
    <t>TOTALE TRATTE</t>
  </si>
  <si>
    <t>Tabella 3.t - Immobilizzazioni suddivise per tratta</t>
  </si>
  <si>
    <t>DI CUI TRATTA 1 "…"</t>
  </si>
  <si>
    <t>DI CUI TRATTA 2 "…"</t>
  </si>
  <si>
    <t>DI CUI TRATTA N "…"</t>
  </si>
  <si>
    <t>Contabilità regolatoria per tratta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</si>
</sst>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  <numFmt numFmtId="166" formatCode="yyyy\-mm\-dd;@"/>
    <numFmt numFmtId="167" formatCode="0.00000"/>
  </numFmts>
  <fonts count="6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  <font>
      <sz val="16"/>
      <color rgb="FFFFFF00"/>
      <name val="Calibri"/>
      <family val="2"/>
      <scheme val="minor"/>
    </font>
    <font>
      <sz val="10"/>
      <color rgb="FF000000"/>
      <name val="Times New Roman"/>
      <family val="1"/>
    </font>
    <font>
      <sz val="14"/>
      <color theme="0"/>
      <name val="Calibri"/>
      <family val="2"/>
    </font>
    <font>
      <b/>
      <sz val="14"/>
      <color theme="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00008B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6"/>
      <color theme="1"/>
      <name val="Calibri"/>
      <family val="2"/>
    </font>
    <font>
      <b/>
      <sz val="16"/>
      <color rgb="FFFFFF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u/>
      <sz val="10"/>
      <name val="Calibri"/>
      <family val="2"/>
      <scheme val="minor"/>
    </font>
    <font>
      <b/>
      <sz val="9"/>
      <color theme="3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color theme="0"/>
      <name val="Calibri"/>
      <family val="2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6"/>
      <name val="Calibri"/>
      <family val="2"/>
      <scheme val="minor"/>
    </font>
    <font>
      <sz val="10"/>
      <color theme="6"/>
      <name val="Calibri"/>
      <family val="2"/>
      <scheme val="minor"/>
    </font>
    <font>
      <b/>
      <sz val="10"/>
      <color theme="6"/>
      <name val="Calibri"/>
      <family val="2"/>
    </font>
    <font>
      <b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C00000"/>
      <name val="Calibri"/>
      <family val="2"/>
    </font>
    <font>
      <i/>
      <sz val="10"/>
      <color rgb="FF000000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i/>
      <sz val="10"/>
      <color rgb="FFFF00FF"/>
      <name val="Calibri"/>
      <family val="2"/>
    </font>
    <font>
      <b/>
      <sz val="18"/>
      <color theme="0"/>
      <name val="Calibri"/>
      <family val="2"/>
    </font>
    <font>
      <sz val="18"/>
      <color theme="0"/>
      <name val="Calibri"/>
      <family val="2"/>
    </font>
    <font>
      <b/>
      <u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</font>
    <font>
      <b/>
      <u/>
      <sz val="18"/>
      <color rgb="FF99FF33"/>
      <name val="Calibri"/>
      <family val="2"/>
    </font>
    <font>
      <sz val="10"/>
      <color theme="0" tint="-0.249977111117893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i/>
      <sz val="10"/>
      <color theme="1"/>
      <name val="Calibri"/>
      <family val="2"/>
    </font>
    <font>
      <sz val="10"/>
      <color rgb="FFC00000"/>
      <name val="Calibri"/>
      <family val="2"/>
      <scheme val="minor"/>
    </font>
    <font>
      <b/>
      <sz val="10"/>
      <color theme="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E48F"/>
        <bgColor indexed="64"/>
      </patternFill>
    </fill>
    <fill>
      <patternFill patternType="solid">
        <fgColor rgb="FFD3D3D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Up">
        <fgColor theme="0" tint="-0.34998626667073579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1F4D77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3C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rgb="FFC00000"/>
      </right>
      <top style="thin">
        <color rgb="FFC00000"/>
      </top>
      <bottom style="medium">
        <color theme="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medium">
        <color theme="4"/>
      </bottom>
      <diagonal/>
    </border>
    <border>
      <left style="thin">
        <color rgb="FF0070C0"/>
      </left>
      <right style="thin">
        <color rgb="FF0070C0"/>
      </right>
      <top/>
      <bottom style="medium">
        <color theme="4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/>
      <bottom style="thick">
        <color theme="3"/>
      </bottom>
      <diagonal/>
    </border>
    <border>
      <left style="thin">
        <color theme="4"/>
      </left>
      <right style="thin">
        <color theme="4"/>
      </right>
      <top style="thin">
        <color rgb="FFC00000"/>
      </top>
      <bottom style="thin">
        <color rgb="FFC00000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rgb="FFC00000"/>
      </top>
      <bottom/>
      <diagonal/>
    </border>
    <border>
      <left style="thin">
        <color theme="4"/>
      </left>
      <right style="thin">
        <color theme="4"/>
      </right>
      <top/>
      <bottom style="thin">
        <color rgb="FFC00000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FF00FF"/>
      </left>
      <right style="thin">
        <color rgb="FFFF00FF"/>
      </right>
      <top style="thin">
        <color rgb="FFFF00FF"/>
      </top>
      <bottom style="thin">
        <color rgb="FFFF00FF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24" fillId="0" borderId="17" applyNumberFormat="0" applyProtection="0"/>
    <xf numFmtId="0" fontId="27" fillId="0" borderId="0"/>
    <xf numFmtId="0" fontId="31" fillId="0" borderId="20" applyNumberFormat="0" applyFill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10">
    <xf numFmtId="0" fontId="0" fillId="0" borderId="0" xfId="0"/>
    <xf numFmtId="0" fontId="2" fillId="2" borderId="0" xfId="2" applyFont="1" applyFill="1" applyAlignment="1">
      <alignment vertical="center"/>
    </xf>
    <xf numFmtId="0" fontId="3" fillId="2" borderId="0" xfId="2" applyFont="1" applyFill="1" applyAlignment="1">
      <alignment vertical="center"/>
    </xf>
    <xf numFmtId="164" fontId="10" fillId="4" borderId="2" xfId="1" applyNumberFormat="1" applyFont="1" applyFill="1" applyBorder="1" applyAlignment="1">
      <alignment horizontal="center" vertical="center"/>
    </xf>
    <xf numFmtId="164" fontId="10" fillId="4" borderId="4" xfId="1" applyNumberFormat="1" applyFont="1" applyFill="1" applyBorder="1" applyAlignment="1">
      <alignment horizontal="center" vertical="center"/>
    </xf>
    <xf numFmtId="164" fontId="10" fillId="4" borderId="5" xfId="1" applyNumberFormat="1" applyFont="1" applyFill="1" applyBorder="1" applyAlignment="1">
      <alignment horizontal="center" vertical="center"/>
    </xf>
    <xf numFmtId="164" fontId="10" fillId="4" borderId="6" xfId="1" applyNumberFormat="1" applyFont="1" applyFill="1" applyBorder="1" applyAlignment="1">
      <alignment horizontal="center" vertical="center"/>
    </xf>
    <xf numFmtId="164" fontId="15" fillId="7" borderId="7" xfId="1" applyNumberFormat="1" applyFont="1" applyFill="1" applyBorder="1" applyAlignment="1">
      <alignment horizontal="center" vertical="center"/>
    </xf>
    <xf numFmtId="164" fontId="10" fillId="4" borderId="9" xfId="1" applyNumberFormat="1" applyFont="1" applyFill="1" applyBorder="1" applyAlignment="1">
      <alignment horizontal="center" vertical="center"/>
    </xf>
    <xf numFmtId="164" fontId="10" fillId="4" borderId="10" xfId="1" applyNumberFormat="1" applyFont="1" applyFill="1" applyBorder="1" applyAlignment="1">
      <alignment horizontal="center" vertical="center"/>
    </xf>
    <xf numFmtId="164" fontId="15" fillId="7" borderId="11" xfId="1" applyNumberFormat="1" applyFont="1" applyFill="1" applyBorder="1" applyAlignment="1">
      <alignment horizontal="center" vertical="center"/>
    </xf>
    <xf numFmtId="164" fontId="15" fillId="8" borderId="12" xfId="1" applyNumberFormat="1" applyFont="1" applyFill="1" applyBorder="1" applyAlignment="1">
      <alignment horizontal="center" vertical="center"/>
    </xf>
    <xf numFmtId="1" fontId="9" fillId="9" borderId="14" xfId="1" applyNumberFormat="1" applyFont="1" applyFill="1" applyBorder="1" applyAlignment="1">
      <alignment horizontal="center" vertical="center" wrapText="1"/>
    </xf>
    <xf numFmtId="1" fontId="9" fillId="9" borderId="15" xfId="1" applyNumberFormat="1" applyFont="1" applyFill="1" applyBorder="1" applyAlignment="1">
      <alignment horizontal="center" vertical="center" wrapText="1"/>
    </xf>
    <xf numFmtId="164" fontId="15" fillId="10" borderId="7" xfId="1" applyNumberFormat="1" applyFont="1" applyFill="1" applyBorder="1" applyAlignment="1">
      <alignment horizontal="center" vertical="center"/>
    </xf>
    <xf numFmtId="0" fontId="20" fillId="0" borderId="0" xfId="2" applyFont="1" applyAlignment="1">
      <alignment vertical="center"/>
    </xf>
    <xf numFmtId="0" fontId="20" fillId="0" borderId="0" xfId="2" applyFont="1" applyAlignment="1">
      <alignment horizontal="center" vertical="center"/>
    </xf>
    <xf numFmtId="1" fontId="22" fillId="11" borderId="8" xfId="1" applyNumberFormat="1" applyFont="1" applyFill="1" applyBorder="1" applyAlignment="1">
      <alignment horizontal="centerContinuous" vertical="center" wrapText="1" shrinkToFit="1"/>
    </xf>
    <xf numFmtId="1" fontId="20" fillId="11" borderId="8" xfId="1" applyNumberFormat="1" applyFont="1" applyFill="1" applyBorder="1" applyAlignment="1">
      <alignment horizontal="centerContinuous" vertical="center"/>
    </xf>
    <xf numFmtId="0" fontId="20" fillId="0" borderId="13" xfId="2" applyFont="1" applyBorder="1" applyAlignment="1">
      <alignment vertical="center"/>
    </xf>
    <xf numFmtId="1" fontId="22" fillId="6" borderId="1" xfId="3" applyNumberFormat="1" applyFont="1" applyFill="1" applyBorder="1" applyAlignment="1">
      <alignment horizontal="center" vertical="center" wrapText="1" shrinkToFit="1"/>
    </xf>
    <xf numFmtId="0" fontId="23" fillId="0" borderId="0" xfId="2" applyFont="1" applyAlignment="1">
      <alignment horizontal="center" vertical="center"/>
    </xf>
    <xf numFmtId="0" fontId="7" fillId="3" borderId="0" xfId="3" applyFont="1" applyFill="1" applyAlignment="1">
      <alignment vertical="center"/>
    </xf>
    <xf numFmtId="0" fontId="6" fillId="3" borderId="0" xfId="3" applyFont="1" applyFill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25" fillId="0" borderId="0" xfId="4" applyFont="1" applyBorder="1" applyAlignment="1">
      <alignment vertical="center"/>
    </xf>
    <xf numFmtId="0" fontId="26" fillId="0" borderId="0" xfId="4" applyFont="1" applyBorder="1" applyAlignment="1">
      <alignment horizontal="center" vertical="center"/>
    </xf>
    <xf numFmtId="1" fontId="21" fillId="0" borderId="13" xfId="1" applyNumberFormat="1" applyFont="1" applyBorder="1" applyAlignment="1">
      <alignment horizontal="right" vertical="center"/>
    </xf>
    <xf numFmtId="1" fontId="20" fillId="0" borderId="13" xfId="1" applyNumberFormat="1" applyFont="1" applyBorder="1" applyAlignment="1">
      <alignment vertical="center"/>
    </xf>
    <xf numFmtId="0" fontId="28" fillId="0" borderId="0" xfId="5" applyFont="1" applyAlignment="1">
      <alignment vertical="center"/>
    </xf>
    <xf numFmtId="0" fontId="29" fillId="0" borderId="0" xfId="4" quotePrefix="1" applyFont="1" applyBorder="1" applyAlignment="1">
      <alignment horizontal="center" vertical="center"/>
    </xf>
    <xf numFmtId="1" fontId="18" fillId="8" borderId="1" xfId="1" applyNumberFormat="1" applyFont="1" applyFill="1" applyBorder="1" applyAlignment="1">
      <alignment horizontal="right" vertical="center" shrinkToFit="1"/>
    </xf>
    <xf numFmtId="1" fontId="19" fillId="9" borderId="13" xfId="1" applyNumberFormat="1" applyFont="1" applyFill="1" applyBorder="1" applyAlignment="1">
      <alignment horizontal="center" vertical="center" wrapText="1"/>
    </xf>
    <xf numFmtId="0" fontId="29" fillId="0" borderId="0" xfId="4" applyFont="1" applyBorder="1" applyAlignment="1">
      <alignment horizontal="center" vertical="center"/>
    </xf>
    <xf numFmtId="1" fontId="21" fillId="8" borderId="1" xfId="1" applyNumberFormat="1" applyFont="1" applyFill="1" applyBorder="1" applyAlignment="1">
      <alignment horizontal="right" vertical="center"/>
    </xf>
    <xf numFmtId="0" fontId="30" fillId="0" borderId="0" xfId="5" applyFont="1" applyAlignment="1">
      <alignment horizontal="left" vertical="center" indent="2"/>
    </xf>
    <xf numFmtId="1" fontId="10" fillId="4" borderId="18" xfId="1" applyNumberFormat="1" applyFont="1" applyFill="1" applyBorder="1" applyAlignment="1">
      <alignment horizontal="right" vertical="center"/>
    </xf>
    <xf numFmtId="1" fontId="19" fillId="9" borderId="3" xfId="1" applyNumberFormat="1" applyFont="1" applyFill="1" applyBorder="1" applyAlignment="1">
      <alignment horizontal="center" vertical="center" wrapText="1"/>
    </xf>
    <xf numFmtId="0" fontId="28" fillId="8" borderId="0" xfId="6" applyFont="1" applyFill="1" applyBorder="1" applyAlignment="1">
      <alignment vertical="center"/>
    </xf>
    <xf numFmtId="1" fontId="18" fillId="10" borderId="1" xfId="1" applyNumberFormat="1" applyFont="1" applyFill="1" applyBorder="1" applyAlignment="1">
      <alignment horizontal="right" vertical="center" shrinkToFit="1"/>
    </xf>
    <xf numFmtId="0" fontId="21" fillId="0" borderId="0" xfId="2" applyFont="1" applyAlignment="1">
      <alignment vertical="center"/>
    </xf>
    <xf numFmtId="1" fontId="21" fillId="7" borderId="1" xfId="1" applyNumberFormat="1" applyFont="1" applyFill="1" applyBorder="1" applyAlignment="1">
      <alignment horizontal="right" vertical="center"/>
    </xf>
    <xf numFmtId="0" fontId="29" fillId="0" borderId="19" xfId="4" quotePrefix="1" applyFont="1" applyBorder="1" applyAlignment="1">
      <alignment horizontal="center" vertical="center"/>
    </xf>
    <xf numFmtId="1" fontId="18" fillId="10" borderId="3" xfId="1" applyNumberFormat="1" applyFont="1" applyFill="1" applyBorder="1" applyAlignment="1">
      <alignment horizontal="right" vertical="center" shrinkToFit="1"/>
    </xf>
    <xf numFmtId="0" fontId="13" fillId="0" borderId="0" xfId="3" applyFont="1" applyAlignment="1">
      <alignment horizontal="left" vertical="center" indent="2"/>
    </xf>
    <xf numFmtId="0" fontId="32" fillId="0" borderId="0" xfId="5" applyFont="1" applyAlignment="1">
      <alignment horizontal="left" vertical="center" indent="2"/>
    </xf>
    <xf numFmtId="0" fontId="29" fillId="0" borderId="0" xfId="5" applyFont="1" applyAlignment="1">
      <alignment horizontal="left" vertical="center" indent="2"/>
    </xf>
    <xf numFmtId="0" fontId="12" fillId="0" borderId="0" xfId="2" applyFont="1" applyAlignment="1">
      <alignment vertical="center"/>
    </xf>
    <xf numFmtId="0" fontId="33" fillId="0" borderId="0" xfId="2" applyFont="1" applyAlignment="1">
      <alignment horizontal="center" vertical="center"/>
    </xf>
    <xf numFmtId="0" fontId="32" fillId="0" borderId="0" xfId="5" applyFont="1" applyAlignment="1">
      <alignment horizontal="left" vertical="center" indent="1"/>
    </xf>
    <xf numFmtId="0" fontId="34" fillId="0" borderId="0" xfId="5" applyFont="1" applyAlignment="1">
      <alignment horizontal="left" vertical="center" indent="3"/>
    </xf>
    <xf numFmtId="1" fontId="18" fillId="8" borderId="3" xfId="1" applyNumberFormat="1" applyFont="1" applyFill="1" applyBorder="1" applyAlignment="1">
      <alignment horizontal="right" vertical="center" shrinkToFit="1"/>
    </xf>
    <xf numFmtId="0" fontId="30" fillId="0" borderId="0" xfId="5" applyFont="1" applyAlignment="1">
      <alignment horizontal="left" vertical="center" indent="5"/>
    </xf>
    <xf numFmtId="0" fontId="30" fillId="0" borderId="0" xfId="5" applyFont="1" applyAlignment="1">
      <alignment horizontal="left" vertical="center" indent="7"/>
    </xf>
    <xf numFmtId="0" fontId="14" fillId="0" borderId="0" xfId="5" applyFont="1" applyAlignment="1">
      <alignment vertical="center"/>
    </xf>
    <xf numFmtId="0" fontId="30" fillId="0" borderId="0" xfId="5" applyFont="1" applyAlignment="1">
      <alignment horizontal="left" vertical="center" indent="4"/>
    </xf>
    <xf numFmtId="0" fontId="9" fillId="0" borderId="0" xfId="3" applyFont="1" applyAlignment="1">
      <alignment vertical="center"/>
    </xf>
    <xf numFmtId="0" fontId="22" fillId="11" borderId="0" xfId="3" applyFont="1" applyFill="1" applyAlignment="1">
      <alignment horizontal="left" vertical="center"/>
    </xf>
    <xf numFmtId="0" fontId="35" fillId="0" borderId="0" xfId="3" applyFont="1" applyAlignment="1">
      <alignment horizontal="left" vertical="center"/>
    </xf>
    <xf numFmtId="0" fontId="14" fillId="0" borderId="0" xfId="3" applyFont="1" applyAlignment="1">
      <alignment vertical="center"/>
    </xf>
    <xf numFmtId="0" fontId="9" fillId="0" borderId="0" xfId="3" applyFont="1" applyAlignment="1">
      <alignment horizontal="left" vertical="center" indent="2"/>
    </xf>
    <xf numFmtId="0" fontId="13" fillId="0" borderId="0" xfId="3" applyFont="1" applyAlignment="1">
      <alignment horizontal="left" vertical="center" indent="5"/>
    </xf>
    <xf numFmtId="0" fontId="29" fillId="0" borderId="0" xfId="3" applyFont="1" applyAlignment="1">
      <alignment horizontal="left" vertical="center" indent="2"/>
    </xf>
    <xf numFmtId="0" fontId="13" fillId="0" borderId="0" xfId="3" applyFont="1" applyAlignment="1">
      <alignment horizontal="left" vertical="center" indent="4"/>
    </xf>
    <xf numFmtId="0" fontId="14" fillId="0" borderId="0" xfId="3" applyFont="1" applyAlignment="1">
      <alignment horizontal="left" vertical="center"/>
    </xf>
    <xf numFmtId="0" fontId="32" fillId="0" borderId="0" xfId="5" applyFont="1" applyAlignment="1">
      <alignment horizontal="left" vertical="center"/>
    </xf>
    <xf numFmtId="0" fontId="29" fillId="0" borderId="0" xfId="3" applyFont="1" applyAlignment="1">
      <alignment horizontal="left" vertical="center"/>
    </xf>
    <xf numFmtId="0" fontId="32" fillId="0" borderId="0" xfId="5" applyFont="1" applyAlignment="1">
      <alignment vertical="center"/>
    </xf>
    <xf numFmtId="1" fontId="10" fillId="4" borderId="21" xfId="1" applyNumberFormat="1" applyFont="1" applyFill="1" applyBorder="1" applyAlignment="1">
      <alignment horizontal="right" vertical="center"/>
    </xf>
    <xf numFmtId="0" fontId="9" fillId="0" borderId="0" xfId="3" applyFont="1" applyAlignment="1">
      <alignment horizontal="left" vertical="center" wrapText="1" indent="2"/>
    </xf>
    <xf numFmtId="0" fontId="28" fillId="0" borderId="0" xfId="5" applyFont="1" applyAlignment="1">
      <alignment horizontal="left" vertical="center"/>
    </xf>
    <xf numFmtId="165" fontId="29" fillId="0" borderId="0" xfId="4" applyNumberFormat="1" applyFont="1" applyBorder="1" applyAlignment="1">
      <alignment horizontal="center" vertical="center"/>
    </xf>
    <xf numFmtId="0" fontId="39" fillId="0" borderId="0" xfId="4" quotePrefix="1" applyFont="1" applyBorder="1" applyAlignment="1">
      <alignment horizontal="center" vertical="center"/>
    </xf>
    <xf numFmtId="0" fontId="15" fillId="2" borderId="0" xfId="3" applyFont="1" applyFill="1" applyAlignment="1">
      <alignment horizontal="center" vertical="center"/>
    </xf>
    <xf numFmtId="1" fontId="14" fillId="6" borderId="1" xfId="3" applyNumberFormat="1" applyFont="1" applyFill="1" applyBorder="1" applyAlignment="1">
      <alignment horizontal="center" vertical="center" wrapText="1" shrinkToFit="1"/>
    </xf>
    <xf numFmtId="164" fontId="9" fillId="0" borderId="0" xfId="1" applyNumberFormat="1" applyFont="1" applyAlignment="1"/>
    <xf numFmtId="164" fontId="9" fillId="0" borderId="0" xfId="1" applyNumberFormat="1" applyFont="1"/>
    <xf numFmtId="43" fontId="28" fillId="8" borderId="0" xfId="1" applyFont="1" applyFill="1" applyAlignment="1">
      <alignment vertical="center"/>
    </xf>
    <xf numFmtId="43" fontId="9" fillId="0" borderId="0" xfId="1" applyFont="1" applyAlignment="1">
      <alignment horizontal="left" vertical="top"/>
    </xf>
    <xf numFmtId="0" fontId="16" fillId="2" borderId="0" xfId="2" applyFont="1" applyFill="1" applyAlignment="1">
      <alignment vertical="center"/>
    </xf>
    <xf numFmtId="0" fontId="17" fillId="2" borderId="0" xfId="2" applyFont="1" applyFill="1" applyAlignment="1">
      <alignment vertical="center"/>
    </xf>
    <xf numFmtId="0" fontId="19" fillId="0" borderId="0" xfId="3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41" fillId="3" borderId="0" xfId="3" applyFont="1" applyFill="1" applyAlignment="1">
      <alignment horizontal="left" vertical="center"/>
    </xf>
    <xf numFmtId="0" fontId="9" fillId="0" borderId="0" xfId="0" applyFont="1"/>
    <xf numFmtId="0" fontId="28" fillId="7" borderId="0" xfId="6" applyFont="1" applyFill="1" applyBorder="1" applyAlignment="1">
      <alignment vertical="center"/>
    </xf>
    <xf numFmtId="43" fontId="28" fillId="7" borderId="1" xfId="1" applyFont="1" applyFill="1" applyBorder="1" applyAlignment="1">
      <alignment vertical="center"/>
    </xf>
    <xf numFmtId="43" fontId="28" fillId="7" borderId="0" xfId="1" applyFont="1" applyFill="1" applyBorder="1" applyAlignment="1">
      <alignment vertical="center"/>
    </xf>
    <xf numFmtId="43" fontId="28" fillId="7" borderId="0" xfId="1" applyFont="1" applyFill="1" applyAlignment="1">
      <alignment vertical="center"/>
    </xf>
    <xf numFmtId="0" fontId="14" fillId="10" borderId="0" xfId="3" applyFont="1" applyFill="1" applyAlignment="1">
      <alignment horizontal="left" vertical="center"/>
    </xf>
    <xf numFmtId="43" fontId="14" fillId="10" borderId="1" xfId="1" applyFont="1" applyFill="1" applyBorder="1" applyAlignment="1">
      <alignment horizontal="left" vertical="center"/>
    </xf>
    <xf numFmtId="43" fontId="14" fillId="10" borderId="0" xfId="1" applyFont="1" applyFill="1" applyAlignment="1">
      <alignment horizontal="left" vertical="center"/>
    </xf>
    <xf numFmtId="43" fontId="28" fillId="8" borderId="1" xfId="1" applyFont="1" applyFill="1" applyBorder="1" applyAlignment="1">
      <alignment vertical="center"/>
    </xf>
    <xf numFmtId="0" fontId="9" fillId="0" borderId="0" xfId="0" applyFont="1" applyAlignment="1">
      <alignment horizontal="left" indent="1"/>
    </xf>
    <xf numFmtId="1" fontId="10" fillId="4" borderId="22" xfId="1" applyNumberFormat="1" applyFont="1" applyFill="1" applyBorder="1" applyAlignment="1">
      <alignment horizontal="right" vertical="center"/>
    </xf>
    <xf numFmtId="0" fontId="14" fillId="14" borderId="0" xfId="3" applyFont="1" applyFill="1" applyAlignment="1">
      <alignment horizontal="left" vertical="center"/>
    </xf>
    <xf numFmtId="43" fontId="14" fillId="14" borderId="1" xfId="1" applyFont="1" applyFill="1" applyBorder="1" applyAlignment="1">
      <alignment horizontal="left" vertical="center"/>
    </xf>
    <xf numFmtId="43" fontId="14" fillId="14" borderId="0" xfId="1" applyFont="1" applyFill="1" applyAlignment="1">
      <alignment horizontal="left" vertical="center"/>
    </xf>
    <xf numFmtId="0" fontId="9" fillId="0" borderId="0" xfId="0" applyFont="1" applyAlignment="1">
      <alignment horizontal="left" vertical="top" indent="1"/>
    </xf>
    <xf numFmtId="0" fontId="2" fillId="0" borderId="0" xfId="2" applyFont="1" applyAlignment="1">
      <alignment vertical="center"/>
    </xf>
    <xf numFmtId="0" fontId="4" fillId="2" borderId="0" xfId="2" applyFont="1" applyFill="1" applyAlignment="1">
      <alignment vertical="center"/>
    </xf>
    <xf numFmtId="0" fontId="8" fillId="0" borderId="0" xfId="3" applyFont="1" applyAlignment="1">
      <alignment vertical="center"/>
    </xf>
    <xf numFmtId="0" fontId="9" fillId="0" borderId="0" xfId="3" applyFont="1" applyAlignment="1">
      <alignment horizontal="left" vertical="center"/>
    </xf>
    <xf numFmtId="0" fontId="9" fillId="0" borderId="1" xfId="3" applyFont="1" applyBorder="1" applyAlignment="1">
      <alignment horizontal="left" vertical="center" wrapText="1"/>
    </xf>
    <xf numFmtId="0" fontId="9" fillId="0" borderId="0" xfId="3" applyFont="1" applyAlignment="1">
      <alignment horizontal="left" vertical="center" wrapText="1"/>
    </xf>
    <xf numFmtId="3" fontId="11" fillId="5" borderId="1" xfId="3" applyNumberFormat="1" applyFont="1" applyFill="1" applyBorder="1" applyAlignment="1">
      <alignment horizontal="left" vertical="center"/>
    </xf>
    <xf numFmtId="3" fontId="11" fillId="5" borderId="1" xfId="3" applyNumberFormat="1" applyFont="1" applyFill="1" applyBorder="1" applyAlignment="1">
      <alignment horizontal="center" vertical="center"/>
    </xf>
    <xf numFmtId="0" fontId="9" fillId="0" borderId="3" xfId="3" applyFont="1" applyBorder="1" applyAlignment="1">
      <alignment horizontal="left" vertical="center"/>
    </xf>
    <xf numFmtId="0" fontId="9" fillId="0" borderId="1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3" fontId="14" fillId="6" borderId="1" xfId="3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vertical="center"/>
    </xf>
    <xf numFmtId="3" fontId="9" fillId="0" borderId="8" xfId="3" applyNumberFormat="1" applyFont="1" applyBorder="1" applyAlignment="1">
      <alignment vertical="center"/>
    </xf>
    <xf numFmtId="3" fontId="11" fillId="0" borderId="3" xfId="3" applyNumberFormat="1" applyFont="1" applyBorder="1" applyAlignment="1">
      <alignment vertical="center"/>
    </xf>
    <xf numFmtId="0" fontId="9" fillId="0" borderId="8" xfId="3" applyFont="1" applyBorder="1" applyAlignment="1">
      <alignment horizontal="left" vertical="center"/>
    </xf>
    <xf numFmtId="0" fontId="9" fillId="0" borderId="0" xfId="0" applyFont="1" applyAlignment="1">
      <alignment horizontal="left" vertical="top" indent="2"/>
    </xf>
    <xf numFmtId="0" fontId="13" fillId="0" borderId="0" xfId="3" applyFont="1" applyAlignment="1">
      <alignment horizontal="left" vertical="center" indent="3"/>
    </xf>
    <xf numFmtId="0" fontId="1" fillId="0" borderId="0" xfId="2"/>
    <xf numFmtId="49" fontId="1" fillId="0" borderId="0" xfId="2" applyNumberFormat="1" applyAlignment="1">
      <alignment horizontal="left"/>
    </xf>
    <xf numFmtId="166" fontId="42" fillId="0" borderId="0" xfId="2" applyNumberFormat="1" applyFont="1" applyAlignment="1">
      <alignment horizontal="left"/>
    </xf>
    <xf numFmtId="49" fontId="42" fillId="0" borderId="0" xfId="2" applyNumberFormat="1" applyFont="1" applyAlignment="1">
      <alignment horizontal="left"/>
    </xf>
    <xf numFmtId="2" fontId="1" fillId="0" borderId="0" xfId="2" applyNumberFormat="1" applyAlignment="1">
      <alignment horizontal="left"/>
    </xf>
    <xf numFmtId="1" fontId="14" fillId="16" borderId="1" xfId="3" applyNumberFormat="1" applyFont="1" applyFill="1" applyBorder="1" applyAlignment="1">
      <alignment horizontal="center" vertical="center" wrapText="1" shrinkToFit="1"/>
    </xf>
    <xf numFmtId="1" fontId="45" fillId="11" borderId="3" xfId="1" applyNumberFormat="1" applyFont="1" applyFill="1" applyBorder="1" applyAlignment="1">
      <alignment horizontal="center" vertical="center" wrapText="1" shrinkToFit="1"/>
    </xf>
    <xf numFmtId="1" fontId="45" fillId="6" borderId="1" xfId="3" applyNumberFormat="1" applyFont="1" applyFill="1" applyBorder="1" applyAlignment="1">
      <alignment horizontal="center" vertical="center" wrapText="1" shrinkToFit="1"/>
    </xf>
    <xf numFmtId="1" fontId="45" fillId="16" borderId="1" xfId="3" applyNumberFormat="1" applyFont="1" applyFill="1" applyBorder="1" applyAlignment="1">
      <alignment horizontal="center" vertical="center" wrapText="1" shrinkToFit="1"/>
    </xf>
    <xf numFmtId="0" fontId="9" fillId="0" borderId="0" xfId="3" applyFont="1" applyAlignment="1">
      <alignment horizontal="left" vertical="center" indent="4"/>
    </xf>
    <xf numFmtId="0" fontId="32" fillId="0" borderId="0" xfId="5" applyFont="1" applyAlignment="1">
      <alignment horizontal="left" vertical="center" indent="4"/>
    </xf>
    <xf numFmtId="0" fontId="29" fillId="0" borderId="0" xfId="3" applyFont="1" applyAlignment="1">
      <alignment horizontal="left" vertical="center" indent="3"/>
    </xf>
    <xf numFmtId="0" fontId="36" fillId="0" borderId="0" xfId="3" applyFont="1" applyAlignment="1">
      <alignment horizontal="left" vertical="center" indent="5"/>
    </xf>
    <xf numFmtId="0" fontId="37" fillId="0" borderId="0" xfId="3" applyFont="1" applyAlignment="1">
      <alignment horizontal="left" vertical="center" indent="1"/>
    </xf>
    <xf numFmtId="0" fontId="46" fillId="7" borderId="0" xfId="3" applyFont="1" applyFill="1" applyAlignment="1">
      <alignment vertical="center"/>
    </xf>
    <xf numFmtId="3" fontId="11" fillId="0" borderId="0" xfId="3" applyNumberFormat="1" applyFont="1" applyAlignment="1">
      <alignment vertical="center"/>
    </xf>
    <xf numFmtId="0" fontId="21" fillId="0" borderId="0" xfId="2" applyFont="1" applyAlignment="1">
      <alignment horizontal="left" vertical="center"/>
    </xf>
    <xf numFmtId="0" fontId="23" fillId="0" borderId="0" xfId="2" applyFont="1" applyAlignment="1">
      <alignment horizontal="left" vertical="center"/>
    </xf>
    <xf numFmtId="0" fontId="25" fillId="0" borderId="0" xfId="4" applyFont="1" applyBorder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33" fillId="0" borderId="0" xfId="2" applyFont="1" applyAlignment="1">
      <alignment horizontal="left" vertical="center"/>
    </xf>
    <xf numFmtId="0" fontId="14" fillId="0" borderId="0" xfId="3" applyFont="1" applyAlignment="1">
      <alignment horizontal="left" vertical="center" wrapText="1"/>
    </xf>
    <xf numFmtId="0" fontId="38" fillId="0" borderId="0" xfId="6" applyFont="1" applyFill="1" applyBorder="1" applyAlignment="1">
      <alignment horizontal="left" vertical="center"/>
    </xf>
    <xf numFmtId="0" fontId="28" fillId="0" borderId="0" xfId="6" applyFont="1" applyFill="1" applyBorder="1" applyAlignment="1">
      <alignment horizontal="left" vertical="center"/>
    </xf>
    <xf numFmtId="1" fontId="44" fillId="6" borderId="3" xfId="1" applyNumberFormat="1" applyFont="1" applyFill="1" applyBorder="1" applyAlignment="1">
      <alignment horizontal="center" vertical="center" wrapText="1" shrinkToFit="1"/>
    </xf>
    <xf numFmtId="167" fontId="47" fillId="17" borderId="25" xfId="8" applyNumberFormat="1" applyFont="1" applyFill="1" applyBorder="1" applyAlignment="1">
      <alignment horizontal="center" vertical="center"/>
    </xf>
    <xf numFmtId="0" fontId="47" fillId="0" borderId="0" xfId="3" applyFont="1" applyAlignment="1">
      <alignment horizontal="right" vertical="center"/>
    </xf>
    <xf numFmtId="0" fontId="48" fillId="3" borderId="0" xfId="3" applyFont="1" applyFill="1" applyAlignment="1">
      <alignment vertical="center"/>
    </xf>
    <xf numFmtId="0" fontId="48" fillId="3" borderId="0" xfId="3" applyFont="1" applyFill="1" applyAlignment="1">
      <alignment horizontal="left" vertical="center"/>
    </xf>
    <xf numFmtId="0" fontId="49" fillId="3" borderId="0" xfId="3" applyFont="1" applyFill="1" applyAlignment="1">
      <alignment horizontal="left" vertical="center"/>
    </xf>
    <xf numFmtId="0" fontId="49" fillId="0" borderId="0" xfId="3" applyFont="1" applyAlignment="1">
      <alignment horizontal="left" vertical="center"/>
    </xf>
    <xf numFmtId="0" fontId="50" fillId="0" borderId="0" xfId="2" applyFont="1" applyAlignment="1">
      <alignment horizontal="center" vertical="center"/>
    </xf>
    <xf numFmtId="0" fontId="7" fillId="12" borderId="0" xfId="3" applyFont="1" applyFill="1" applyAlignment="1">
      <alignment horizontal="left" vertical="center"/>
    </xf>
    <xf numFmtId="0" fontId="51" fillId="0" borderId="0" xfId="2" applyFont="1" applyAlignment="1">
      <alignment vertical="center"/>
    </xf>
    <xf numFmtId="0" fontId="18" fillId="2" borderId="0" xfId="3" applyFont="1" applyFill="1" applyAlignment="1">
      <alignment vertical="center"/>
    </xf>
    <xf numFmtId="0" fontId="52" fillId="3" borderId="0" xfId="3" applyFont="1" applyFill="1" applyAlignment="1">
      <alignment vertical="center"/>
    </xf>
    <xf numFmtId="0" fontId="53" fillId="3" borderId="0" xfId="3" applyFont="1" applyFill="1" applyAlignment="1">
      <alignment vertical="center"/>
    </xf>
    <xf numFmtId="0" fontId="52" fillId="3" borderId="0" xfId="3" applyFont="1" applyFill="1" applyAlignment="1">
      <alignment horizontal="left" vertical="center"/>
    </xf>
    <xf numFmtId="0" fontId="28" fillId="21" borderId="0" xfId="5" applyFont="1" applyFill="1" applyAlignment="1">
      <alignment horizontal="left" vertical="center"/>
    </xf>
    <xf numFmtId="1" fontId="19" fillId="9" borderId="1" xfId="1" applyNumberFormat="1" applyFont="1" applyFill="1" applyBorder="1" applyAlignment="1">
      <alignment horizontal="center" vertical="center" wrapText="1"/>
    </xf>
    <xf numFmtId="0" fontId="28" fillId="22" borderId="0" xfId="5" applyFont="1" applyFill="1" applyAlignment="1">
      <alignment horizontal="left" vertical="center"/>
    </xf>
    <xf numFmtId="1" fontId="21" fillId="7" borderId="26" xfId="1" applyNumberFormat="1" applyFont="1" applyFill="1" applyBorder="1" applyAlignment="1">
      <alignment horizontal="right" vertical="center"/>
    </xf>
    <xf numFmtId="1" fontId="10" fillId="4" borderId="6" xfId="1" applyNumberFormat="1" applyFont="1" applyFill="1" applyBorder="1" applyAlignment="1">
      <alignment horizontal="right" vertical="center"/>
    </xf>
    <xf numFmtId="1" fontId="19" fillId="9" borderId="24" xfId="1" applyNumberFormat="1" applyFont="1" applyFill="1" applyBorder="1" applyAlignment="1">
      <alignment horizontal="center" vertical="center" wrapText="1"/>
    </xf>
    <xf numFmtId="1" fontId="19" fillId="9" borderId="16" xfId="1" applyNumberFormat="1" applyFont="1" applyFill="1" applyBorder="1" applyAlignment="1">
      <alignment horizontal="center" vertical="center" wrapText="1"/>
    </xf>
    <xf numFmtId="1" fontId="21" fillId="7" borderId="13" xfId="1" applyNumberFormat="1" applyFont="1" applyFill="1" applyBorder="1" applyAlignment="1">
      <alignment horizontal="right" vertical="center"/>
    </xf>
    <xf numFmtId="1" fontId="21" fillId="7" borderId="3" xfId="1" applyNumberFormat="1" applyFont="1" applyFill="1" applyBorder="1" applyAlignment="1">
      <alignment horizontal="right" vertical="center"/>
    </xf>
    <xf numFmtId="0" fontId="28" fillId="21" borderId="0" xfId="6" applyFont="1" applyFill="1" applyBorder="1" applyAlignment="1">
      <alignment horizontal="left" vertical="center"/>
    </xf>
    <xf numFmtId="1" fontId="23" fillId="0" borderId="0" xfId="1" applyNumberFormat="1" applyFont="1" applyBorder="1" applyAlignment="1">
      <alignment horizontal="center" vertical="center"/>
    </xf>
    <xf numFmtId="1" fontId="21" fillId="8" borderId="26" xfId="1" applyNumberFormat="1" applyFont="1" applyFill="1" applyBorder="1" applyAlignment="1">
      <alignment horizontal="right" vertical="center"/>
    </xf>
    <xf numFmtId="0" fontId="30" fillId="0" borderId="19" xfId="5" applyFont="1" applyBorder="1" applyAlignment="1">
      <alignment horizontal="left" vertical="center" indent="2"/>
    </xf>
    <xf numFmtId="0" fontId="28" fillId="22" borderId="19" xfId="5" applyFont="1" applyFill="1" applyBorder="1" applyAlignment="1">
      <alignment horizontal="left" vertical="center"/>
    </xf>
    <xf numFmtId="1" fontId="10" fillId="23" borderId="6" xfId="1" applyNumberFormat="1" applyFont="1" applyFill="1" applyBorder="1" applyAlignment="1">
      <alignment horizontal="right" vertical="center"/>
    </xf>
    <xf numFmtId="0" fontId="13" fillId="0" borderId="19" xfId="3" applyFont="1" applyBorder="1" applyAlignment="1">
      <alignment horizontal="left" vertical="center" indent="2"/>
    </xf>
    <xf numFmtId="0" fontId="29" fillId="0" borderId="19" xfId="4" applyFont="1" applyBorder="1" applyAlignment="1">
      <alignment horizontal="center" vertical="center"/>
    </xf>
    <xf numFmtId="1" fontId="20" fillId="0" borderId="0" xfId="1" applyNumberFormat="1" applyFont="1" applyBorder="1" applyAlignment="1">
      <alignment vertical="center"/>
    </xf>
    <xf numFmtId="1" fontId="21" fillId="0" borderId="0" xfId="1" applyNumberFormat="1" applyFont="1" applyBorder="1" applyAlignment="1">
      <alignment horizontal="right" vertical="center"/>
    </xf>
    <xf numFmtId="1" fontId="7" fillId="12" borderId="0" xfId="1" applyNumberFormat="1" applyFont="1" applyFill="1" applyBorder="1" applyAlignment="1">
      <alignment horizontal="left" vertical="center"/>
    </xf>
    <xf numFmtId="1" fontId="21" fillId="8" borderId="13" xfId="1" applyNumberFormat="1" applyFont="1" applyFill="1" applyBorder="1" applyAlignment="1">
      <alignment horizontal="right" vertical="center"/>
    </xf>
    <xf numFmtId="0" fontId="21" fillId="22" borderId="0" xfId="2" applyFont="1" applyFill="1" applyAlignment="1">
      <alignment horizontal="left" vertical="center"/>
    </xf>
    <xf numFmtId="0" fontId="28" fillId="0" borderId="19" xfId="5" applyFont="1" applyBorder="1" applyAlignment="1">
      <alignment vertical="center"/>
    </xf>
    <xf numFmtId="0" fontId="20" fillId="0" borderId="19" xfId="2" applyFont="1" applyBorder="1" applyAlignment="1">
      <alignment vertical="center"/>
    </xf>
    <xf numFmtId="0" fontId="21" fillId="0" borderId="19" xfId="2" applyFont="1" applyBorder="1" applyAlignment="1">
      <alignment horizontal="left" vertical="center"/>
    </xf>
    <xf numFmtId="1" fontId="25" fillId="0" borderId="0" xfId="1" applyNumberFormat="1" applyFont="1" applyBorder="1" applyAlignment="1">
      <alignment horizontal="center" vertical="center"/>
    </xf>
    <xf numFmtId="0" fontId="25" fillId="0" borderId="0" xfId="4" applyFont="1" applyBorder="1" applyAlignment="1">
      <alignment horizontal="center" vertical="center"/>
    </xf>
    <xf numFmtId="1" fontId="49" fillId="3" borderId="0" xfId="1" applyNumberFormat="1" applyFont="1" applyFill="1" applyBorder="1" applyAlignment="1">
      <alignment horizontal="left" vertical="center"/>
    </xf>
    <xf numFmtId="1" fontId="18" fillId="14" borderId="1" xfId="1" applyNumberFormat="1" applyFont="1" applyFill="1" applyBorder="1" applyAlignment="1">
      <alignment horizontal="right" vertical="center" shrinkToFit="1"/>
    </xf>
    <xf numFmtId="1" fontId="19" fillId="9" borderId="1" xfId="3" applyNumberFormat="1" applyFont="1" applyFill="1" applyBorder="1" applyAlignment="1">
      <alignment horizontal="center" vertical="center" wrapText="1"/>
    </xf>
    <xf numFmtId="1" fontId="18" fillId="8" borderId="26" xfId="1" applyNumberFormat="1" applyFont="1" applyFill="1" applyBorder="1" applyAlignment="1">
      <alignment horizontal="right" vertical="center" shrinkToFit="1"/>
    </xf>
    <xf numFmtId="164" fontId="29" fillId="0" borderId="1" xfId="1" applyNumberFormat="1" applyFont="1" applyBorder="1" applyAlignment="1">
      <alignment horizontal="left" vertical="center"/>
    </xf>
    <xf numFmtId="1" fontId="18" fillId="8" borderId="13" xfId="1" applyNumberFormat="1" applyFont="1" applyFill="1" applyBorder="1" applyAlignment="1">
      <alignment horizontal="right" vertical="center" shrinkToFit="1"/>
    </xf>
    <xf numFmtId="1" fontId="18" fillId="10" borderId="13" xfId="1" applyNumberFormat="1" applyFont="1" applyFill="1" applyBorder="1" applyAlignment="1">
      <alignment horizontal="right" vertical="center" shrinkToFit="1"/>
    </xf>
    <xf numFmtId="1" fontId="19" fillId="9" borderId="26" xfId="1" applyNumberFormat="1" applyFont="1" applyFill="1" applyBorder="1" applyAlignment="1">
      <alignment horizontal="center" vertical="center" wrapText="1"/>
    </xf>
    <xf numFmtId="0" fontId="28" fillId="21" borderId="19" xfId="5" applyFont="1" applyFill="1" applyBorder="1" applyAlignment="1">
      <alignment horizontal="left" vertical="center"/>
    </xf>
    <xf numFmtId="1" fontId="19" fillId="0" borderId="0" xfId="3" applyNumberFormat="1" applyFont="1" applyAlignment="1">
      <alignment horizontal="center" vertical="center" wrapText="1"/>
    </xf>
    <xf numFmtId="1" fontId="22" fillId="11" borderId="0" xfId="1" applyNumberFormat="1" applyFont="1" applyFill="1" applyBorder="1" applyAlignment="1">
      <alignment horizontal="left" vertical="center"/>
    </xf>
    <xf numFmtId="1" fontId="18" fillId="7" borderId="26" xfId="1" applyNumberFormat="1" applyFont="1" applyFill="1" applyBorder="1" applyAlignment="1">
      <alignment horizontal="right" vertical="center" shrinkToFit="1"/>
    </xf>
    <xf numFmtId="164" fontId="20" fillId="0" borderId="1" xfId="1" applyNumberFormat="1" applyFont="1" applyBorder="1" applyAlignment="1">
      <alignment horizontal="left" vertical="center"/>
    </xf>
    <xf numFmtId="1" fontId="19" fillId="9" borderId="3" xfId="3" applyNumberFormat="1" applyFont="1" applyFill="1" applyBorder="1" applyAlignment="1">
      <alignment horizontal="center" vertical="center" wrapText="1"/>
    </xf>
    <xf numFmtId="1" fontId="18" fillId="7" borderId="13" xfId="1" applyNumberFormat="1" applyFont="1" applyFill="1" applyBorder="1" applyAlignment="1">
      <alignment horizontal="right" vertical="center" shrinkToFit="1"/>
    </xf>
    <xf numFmtId="1" fontId="19" fillId="9" borderId="27" xfId="1" applyNumberFormat="1" applyFont="1" applyFill="1" applyBorder="1" applyAlignment="1">
      <alignment horizontal="center" vertical="center" wrapText="1"/>
    </xf>
    <xf numFmtId="1" fontId="18" fillId="7" borderId="28" xfId="1" applyNumberFormat="1" applyFont="1" applyFill="1" applyBorder="1" applyAlignment="1">
      <alignment horizontal="right" vertical="center" shrinkToFit="1"/>
    </xf>
    <xf numFmtId="1" fontId="19" fillId="9" borderId="29" xfId="1" applyNumberFormat="1" applyFont="1" applyFill="1" applyBorder="1" applyAlignment="1">
      <alignment horizontal="center" vertical="center" wrapText="1"/>
    </xf>
    <xf numFmtId="1" fontId="19" fillId="9" borderId="30" xfId="1" applyNumberFormat="1" applyFont="1" applyFill="1" applyBorder="1" applyAlignment="1">
      <alignment horizontal="center" vertical="center" wrapText="1"/>
    </xf>
    <xf numFmtId="1" fontId="19" fillId="9" borderId="28" xfId="1" applyNumberFormat="1" applyFont="1" applyFill="1" applyBorder="1" applyAlignment="1">
      <alignment horizontal="center" vertical="center" wrapText="1"/>
    </xf>
    <xf numFmtId="1" fontId="19" fillId="9" borderId="26" xfId="3" applyNumberFormat="1" applyFont="1" applyFill="1" applyBorder="1" applyAlignment="1">
      <alignment horizontal="center" vertical="center" wrapText="1"/>
    </xf>
    <xf numFmtId="0" fontId="13" fillId="0" borderId="19" xfId="3" applyFont="1" applyBorder="1" applyAlignment="1">
      <alignment horizontal="left" vertical="center" indent="4"/>
    </xf>
    <xf numFmtId="0" fontId="0" fillId="0" borderId="0" xfId="0" applyAlignment="1">
      <alignment horizontal="left" vertical="top"/>
    </xf>
    <xf numFmtId="1" fontId="18" fillId="7" borderId="31" xfId="1" applyNumberFormat="1" applyFont="1" applyFill="1" applyBorder="1" applyAlignment="1">
      <alignment horizontal="right" vertical="center" shrinkToFit="1"/>
    </xf>
    <xf numFmtId="0" fontId="9" fillId="0" borderId="19" xfId="3" applyFont="1" applyBorder="1" applyAlignment="1">
      <alignment horizontal="left" vertical="center" indent="2"/>
    </xf>
    <xf numFmtId="1" fontId="19" fillId="9" borderId="0" xfId="1" applyNumberFormat="1" applyFont="1" applyFill="1" applyBorder="1" applyAlignment="1">
      <alignment horizontal="center" vertical="center" wrapText="1"/>
    </xf>
    <xf numFmtId="0" fontId="9" fillId="0" borderId="19" xfId="3" applyFont="1" applyBorder="1" applyAlignment="1">
      <alignment horizontal="left" vertical="center" indent="4"/>
    </xf>
    <xf numFmtId="0" fontId="14" fillId="0" borderId="19" xfId="3" applyFont="1" applyBorder="1" applyAlignment="1">
      <alignment horizontal="left" vertical="center"/>
    </xf>
    <xf numFmtId="1" fontId="19" fillId="9" borderId="23" xfId="1" applyNumberFormat="1" applyFont="1" applyFill="1" applyBorder="1" applyAlignment="1">
      <alignment horizontal="center" vertical="center" wrapText="1"/>
    </xf>
    <xf numFmtId="1" fontId="43" fillId="4" borderId="6" xfId="1" applyNumberFormat="1" applyFont="1" applyFill="1" applyBorder="1" applyAlignment="1">
      <alignment horizontal="right" vertical="center"/>
    </xf>
    <xf numFmtId="1" fontId="18" fillId="8" borderId="28" xfId="1" applyNumberFormat="1" applyFont="1" applyFill="1" applyBorder="1" applyAlignment="1">
      <alignment horizontal="right" vertical="center" shrinkToFit="1"/>
    </xf>
    <xf numFmtId="1" fontId="18" fillId="8" borderId="6" xfId="1" applyNumberFormat="1" applyFont="1" applyFill="1" applyBorder="1" applyAlignment="1">
      <alignment horizontal="right" vertical="center" shrinkToFit="1"/>
    </xf>
    <xf numFmtId="1" fontId="18" fillId="8" borderId="24" xfId="1" applyNumberFormat="1" applyFont="1" applyFill="1" applyBorder="1" applyAlignment="1">
      <alignment horizontal="right" vertical="center" shrinkToFit="1"/>
    </xf>
    <xf numFmtId="1" fontId="19" fillId="9" borderId="32" xfId="1" applyNumberFormat="1" applyFont="1" applyFill="1" applyBorder="1" applyAlignment="1">
      <alignment horizontal="center" vertical="center" wrapText="1"/>
    </xf>
    <xf numFmtId="0" fontId="28" fillId="8" borderId="19" xfId="6" applyFont="1" applyFill="1" applyBorder="1" applyAlignment="1">
      <alignment vertical="center"/>
    </xf>
    <xf numFmtId="1" fontId="33" fillId="0" borderId="0" xfId="1" applyNumberFormat="1" applyFont="1" applyBorder="1" applyAlignment="1">
      <alignment horizontal="right" vertical="center"/>
    </xf>
    <xf numFmtId="1" fontId="33" fillId="0" borderId="0" xfId="1" applyNumberFormat="1" applyFont="1" applyBorder="1" applyAlignment="1">
      <alignment horizontal="center" vertical="center"/>
    </xf>
    <xf numFmtId="0" fontId="14" fillId="22" borderId="0" xfId="3" applyFont="1" applyFill="1" applyAlignment="1">
      <alignment horizontal="left" vertical="center"/>
    </xf>
    <xf numFmtId="0" fontId="32" fillId="0" borderId="19" xfId="5" applyFont="1" applyBorder="1" applyAlignment="1">
      <alignment horizontal="left" vertical="center"/>
    </xf>
    <xf numFmtId="0" fontId="14" fillId="22" borderId="19" xfId="3" applyFont="1" applyFill="1" applyBorder="1" applyAlignment="1">
      <alignment horizontal="left" vertical="center"/>
    </xf>
    <xf numFmtId="0" fontId="29" fillId="0" borderId="19" xfId="3" applyFont="1" applyBorder="1" applyAlignment="1">
      <alignment horizontal="left" vertical="center"/>
    </xf>
    <xf numFmtId="0" fontId="28" fillId="8" borderId="23" xfId="6" applyFont="1" applyFill="1" applyBorder="1" applyAlignment="1">
      <alignment vertical="center"/>
    </xf>
    <xf numFmtId="0" fontId="29" fillId="0" borderId="23" xfId="4" applyFont="1" applyBorder="1" applyAlignment="1">
      <alignment horizontal="center" vertical="center"/>
    </xf>
    <xf numFmtId="1" fontId="19" fillId="9" borderId="33" xfId="1" applyNumberFormat="1" applyFont="1" applyFill="1" applyBorder="1" applyAlignment="1">
      <alignment horizontal="center" vertical="center" wrapText="1"/>
    </xf>
    <xf numFmtId="0" fontId="9" fillId="0" borderId="3" xfId="3" applyFont="1" applyBorder="1" applyAlignment="1">
      <alignment vertical="center"/>
    </xf>
    <xf numFmtId="1" fontId="48" fillId="3" borderId="0" xfId="1" applyNumberFormat="1" applyFont="1" applyFill="1" applyBorder="1" applyAlignment="1">
      <alignment horizontal="right" vertical="center"/>
    </xf>
    <xf numFmtId="0" fontId="32" fillId="0" borderId="19" xfId="5" applyFont="1" applyBorder="1" applyAlignment="1">
      <alignment vertical="center"/>
    </xf>
    <xf numFmtId="0" fontId="20" fillId="0" borderId="1" xfId="2" applyFont="1" applyBorder="1" applyAlignment="1">
      <alignment vertical="center"/>
    </xf>
    <xf numFmtId="0" fontId="28" fillId="8" borderId="32" xfId="6" applyFont="1" applyFill="1" applyBorder="1" applyAlignment="1">
      <alignment vertical="center"/>
    </xf>
    <xf numFmtId="0" fontId="28" fillId="21" borderId="32" xfId="5" applyFont="1" applyFill="1" applyBorder="1" applyAlignment="1">
      <alignment horizontal="left" vertical="center"/>
    </xf>
    <xf numFmtId="0" fontId="34" fillId="22" borderId="0" xfId="6" applyFont="1" applyFill="1" applyBorder="1" applyAlignment="1">
      <alignment horizontal="left" vertical="center"/>
    </xf>
    <xf numFmtId="1" fontId="19" fillId="9" borderId="31" xfId="1" applyNumberFormat="1" applyFont="1" applyFill="1" applyBorder="1" applyAlignment="1">
      <alignment horizontal="center" vertical="center" wrapText="1"/>
    </xf>
    <xf numFmtId="0" fontId="25" fillId="22" borderId="0" xfId="4" applyFont="1" applyFill="1" applyBorder="1" applyAlignment="1">
      <alignment horizontal="left" vertical="center"/>
    </xf>
    <xf numFmtId="1" fontId="19" fillId="9" borderId="19" xfId="1" applyNumberFormat="1" applyFont="1" applyFill="1" applyBorder="1" applyAlignment="1">
      <alignment horizontal="center" vertical="center" wrapText="1"/>
    </xf>
    <xf numFmtId="0" fontId="29" fillId="0" borderId="32" xfId="4" applyFont="1" applyBorder="1" applyAlignment="1">
      <alignment horizontal="center" vertical="center"/>
    </xf>
    <xf numFmtId="0" fontId="28" fillId="22" borderId="0" xfId="6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top"/>
    </xf>
    <xf numFmtId="0" fontId="28" fillId="0" borderId="0" xfId="6" applyFont="1" applyFill="1" applyBorder="1" applyAlignment="1">
      <alignment vertical="center"/>
    </xf>
    <xf numFmtId="1" fontId="18" fillId="10" borderId="23" xfId="1" applyNumberFormat="1" applyFont="1" applyFill="1" applyBorder="1" applyAlignment="1">
      <alignment horizontal="right" vertical="center" shrinkToFit="1"/>
    </xf>
    <xf numFmtId="1" fontId="18" fillId="10" borderId="24" xfId="1" applyNumberFormat="1" applyFont="1" applyFill="1" applyBorder="1" applyAlignment="1">
      <alignment horizontal="right" vertical="center" shrinkToFit="1"/>
    </xf>
    <xf numFmtId="1" fontId="10" fillId="4" borderId="24" xfId="1" applyNumberFormat="1" applyFont="1" applyFill="1" applyBorder="1" applyAlignment="1">
      <alignment horizontal="right" vertical="center"/>
    </xf>
    <xf numFmtId="0" fontId="32" fillId="0" borderId="19" xfId="5" applyFont="1" applyBorder="1" applyAlignment="1">
      <alignment horizontal="left" vertical="center" indent="2"/>
    </xf>
    <xf numFmtId="0" fontId="28" fillId="22" borderId="19" xfId="6" applyFont="1" applyFill="1" applyBorder="1" applyAlignment="1">
      <alignment horizontal="left" vertical="center"/>
    </xf>
    <xf numFmtId="0" fontId="14" fillId="22" borderId="0" xfId="2" applyFont="1" applyFill="1" applyAlignment="1">
      <alignment horizontal="left" vertical="center"/>
    </xf>
    <xf numFmtId="1" fontId="40" fillId="0" borderId="0" xfId="1" applyNumberFormat="1" applyFont="1" applyFill="1" applyBorder="1" applyAlignment="1">
      <alignment horizontal="center" vertical="center" shrinkToFit="1"/>
    </xf>
    <xf numFmtId="0" fontId="28" fillId="21" borderId="19" xfId="6" applyFont="1" applyFill="1" applyBorder="1" applyAlignment="1">
      <alignment horizontal="left" vertical="center"/>
    </xf>
    <xf numFmtId="0" fontId="54" fillId="0" borderId="0" xfId="2" applyFont="1" applyAlignment="1">
      <alignment vertical="center"/>
    </xf>
    <xf numFmtId="0" fontId="55" fillId="0" borderId="0" xfId="2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4" fontId="58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4" fontId="59" fillId="0" borderId="0" xfId="0" applyNumberFormat="1" applyFont="1" applyAlignment="1">
      <alignment vertical="center"/>
    </xf>
    <xf numFmtId="0" fontId="57" fillId="13" borderId="1" xfId="6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3" fontId="8" fillId="15" borderId="1" xfId="0" applyNumberFormat="1" applyFont="1" applyFill="1" applyBorder="1" applyAlignment="1">
      <alignment vertical="center"/>
    </xf>
    <xf numFmtId="4" fontId="8" fillId="15" borderId="1" xfId="0" applyNumberFormat="1" applyFont="1" applyFill="1" applyBorder="1" applyAlignment="1">
      <alignment vertical="center"/>
    </xf>
    <xf numFmtId="0" fontId="22" fillId="7" borderId="1" xfId="0" applyFont="1" applyFill="1" applyBorder="1" applyAlignment="1">
      <alignment horizontal="left" vertical="center" wrapText="1"/>
    </xf>
    <xf numFmtId="3" fontId="22" fillId="7" borderId="1" xfId="0" applyNumberFormat="1" applyFont="1" applyFill="1" applyBorder="1" applyAlignment="1">
      <alignment vertical="center"/>
    </xf>
    <xf numFmtId="4" fontId="22" fillId="7" borderId="1" xfId="0" applyNumberFormat="1" applyFont="1" applyFill="1" applyBorder="1" applyAlignment="1">
      <alignment vertical="center"/>
    </xf>
    <xf numFmtId="3" fontId="57" fillId="13" borderId="1" xfId="6" applyNumberFormat="1" applyFont="1" applyFill="1" applyBorder="1" applyAlignment="1">
      <alignment vertical="center"/>
    </xf>
    <xf numFmtId="0" fontId="8" fillId="15" borderId="1" xfId="0" applyFont="1" applyFill="1" applyBorder="1" applyAlignment="1">
      <alignment horizontal="left" vertical="center" wrapText="1"/>
    </xf>
    <xf numFmtId="0" fontId="58" fillId="7" borderId="1" xfId="0" applyFont="1" applyFill="1" applyBorder="1" applyAlignment="1">
      <alignment horizontal="left" vertical="center"/>
    </xf>
    <xf numFmtId="0" fontId="22" fillId="8" borderId="1" xfId="0" applyFont="1" applyFill="1" applyBorder="1" applyAlignment="1">
      <alignment horizontal="left" vertical="center" wrapText="1"/>
    </xf>
    <xf numFmtId="3" fontId="22" fillId="8" borderId="1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8" fillId="16" borderId="1" xfId="0" applyNumberFormat="1" applyFont="1" applyFill="1" applyBorder="1" applyAlignment="1">
      <alignment vertical="center"/>
    </xf>
    <xf numFmtId="3" fontId="8" fillId="16" borderId="1" xfId="0" applyNumberFormat="1" applyFont="1" applyFill="1" applyBorder="1" applyAlignment="1">
      <alignment vertical="center"/>
    </xf>
    <xf numFmtId="0" fontId="19" fillId="16" borderId="1" xfId="0" applyFont="1" applyFill="1" applyBorder="1" applyAlignment="1">
      <alignment horizontal="left" vertical="center"/>
    </xf>
    <xf numFmtId="4" fontId="8" fillId="13" borderId="1" xfId="0" applyNumberFormat="1" applyFont="1" applyFill="1" applyBorder="1" applyAlignment="1">
      <alignment vertical="center"/>
    </xf>
    <xf numFmtId="0" fontId="57" fillId="7" borderId="1" xfId="6" applyFont="1" applyFill="1" applyBorder="1" applyAlignment="1">
      <alignment vertical="center"/>
    </xf>
    <xf numFmtId="3" fontId="57" fillId="7" borderId="1" xfId="6" applyNumberFormat="1" applyFont="1" applyFill="1" applyBorder="1" applyAlignment="1">
      <alignment vertical="center"/>
    </xf>
    <xf numFmtId="4" fontId="59" fillId="0" borderId="1" xfId="0" applyNumberFormat="1" applyFont="1" applyBorder="1" applyAlignment="1">
      <alignment horizontal="right" vertical="center"/>
    </xf>
    <xf numFmtId="3" fontId="59" fillId="0" borderId="1" xfId="0" applyNumberFormat="1" applyFont="1" applyBorder="1" applyAlignment="1">
      <alignment vertical="center"/>
    </xf>
    <xf numFmtId="4" fontId="59" fillId="0" borderId="1" xfId="0" applyNumberFormat="1" applyFont="1" applyBorder="1" applyAlignment="1">
      <alignment horizontal="left" vertical="center"/>
    </xf>
    <xf numFmtId="0" fontId="57" fillId="8" borderId="1" xfId="6" applyFont="1" applyFill="1" applyBorder="1" applyAlignment="1">
      <alignment vertical="center"/>
    </xf>
    <xf numFmtId="3" fontId="57" fillId="8" borderId="1" xfId="6" applyNumberFormat="1" applyFont="1" applyFill="1" applyBorder="1" applyAlignment="1">
      <alignment vertical="center"/>
    </xf>
    <xf numFmtId="0" fontId="57" fillId="10" borderId="1" xfId="6" applyFont="1" applyFill="1" applyBorder="1" applyAlignment="1">
      <alignment vertical="center"/>
    </xf>
    <xf numFmtId="3" fontId="57" fillId="10" borderId="1" xfId="6" applyNumberFormat="1" applyFont="1" applyFill="1" applyBorder="1" applyAlignment="1">
      <alignment vertical="center"/>
    </xf>
    <xf numFmtId="4" fontId="21" fillId="7" borderId="1" xfId="7" applyNumberFormat="1" applyFont="1" applyFill="1" applyBorder="1" applyAlignment="1">
      <alignment horizontal="right" vertical="center"/>
    </xf>
    <xf numFmtId="4" fontId="21" fillId="8" borderId="1" xfId="7" applyNumberFormat="1" applyFont="1" applyFill="1" applyBorder="1" applyAlignment="1">
      <alignment horizontal="right" vertical="center"/>
    </xf>
    <xf numFmtId="0" fontId="20" fillId="0" borderId="0" xfId="2" applyFont="1"/>
    <xf numFmtId="0" fontId="21" fillId="0" borderId="0" xfId="2" applyFont="1" applyAlignment="1">
      <alignment vertical="top"/>
    </xf>
    <xf numFmtId="4" fontId="21" fillId="7" borderId="3" xfId="7" applyNumberFormat="1" applyFont="1" applyFill="1" applyBorder="1" applyAlignment="1">
      <alignment horizontal="right" vertical="center"/>
    </xf>
    <xf numFmtId="4" fontId="21" fillId="8" borderId="3" xfId="7" applyNumberFormat="1" applyFont="1" applyFill="1" applyBorder="1" applyAlignment="1">
      <alignment horizontal="right" vertical="center"/>
    </xf>
    <xf numFmtId="4" fontId="21" fillId="7" borderId="29" xfId="7" applyNumberFormat="1" applyFont="1" applyFill="1" applyBorder="1" applyAlignment="1">
      <alignment horizontal="right" vertical="center"/>
    </xf>
    <xf numFmtId="4" fontId="21" fillId="7" borderId="24" xfId="7" applyNumberFormat="1" applyFont="1" applyFill="1" applyBorder="1" applyAlignment="1">
      <alignment horizontal="right" vertical="center"/>
    </xf>
    <xf numFmtId="1" fontId="60" fillId="4" borderId="6" xfId="7" applyNumberFormat="1" applyFont="1" applyFill="1" applyBorder="1" applyAlignment="1">
      <alignment horizontal="right" vertical="center"/>
    </xf>
    <xf numFmtId="14" fontId="60" fillId="4" borderId="6" xfId="7" applyNumberFormat="1" applyFont="1" applyFill="1" applyBorder="1" applyAlignment="1">
      <alignment horizontal="right" vertical="center"/>
    </xf>
    <xf numFmtId="4" fontId="60" fillId="4" borderId="6" xfId="7" applyNumberFormat="1" applyFont="1" applyFill="1" applyBorder="1" applyAlignment="1">
      <alignment horizontal="right" vertical="center"/>
    </xf>
    <xf numFmtId="3" fontId="60" fillId="4" borderId="6" xfId="7" applyNumberFormat="1" applyFont="1" applyFill="1" applyBorder="1" applyAlignment="1">
      <alignment horizontal="right" vertical="center"/>
    </xf>
    <xf numFmtId="4" fontId="16" fillId="0" borderId="0" xfId="0" applyNumberFormat="1" applyFont="1" applyAlignment="1">
      <alignment vertical="center"/>
    </xf>
    <xf numFmtId="1" fontId="61" fillId="25" borderId="35" xfId="7" applyNumberFormat="1" applyFont="1" applyFill="1" applyBorder="1" applyAlignment="1">
      <alignment horizontal="center" vertical="top" wrapText="1" shrinkToFit="1"/>
    </xf>
    <xf numFmtId="1" fontId="61" fillId="25" borderId="34" xfId="7" applyNumberFormat="1" applyFont="1" applyFill="1" applyBorder="1" applyAlignment="1">
      <alignment horizontal="center" vertical="top" wrapText="1" shrinkToFit="1"/>
    </xf>
    <xf numFmtId="0" fontId="20" fillId="16" borderId="0" xfId="2" applyFont="1" applyFill="1" applyAlignment="1">
      <alignment vertical="center"/>
    </xf>
    <xf numFmtId="0" fontId="14" fillId="0" borderId="0" xfId="4" applyFont="1" applyBorder="1" applyAlignment="1">
      <alignment vertical="center"/>
    </xf>
    <xf numFmtId="0" fontId="29" fillId="0" borderId="0" xfId="5" applyFont="1" applyAlignment="1">
      <alignment vertical="center"/>
    </xf>
    <xf numFmtId="0" fontId="29" fillId="0" borderId="19" xfId="5" applyFont="1" applyBorder="1" applyAlignment="1">
      <alignment vertical="center"/>
    </xf>
    <xf numFmtId="0" fontId="14" fillId="8" borderId="32" xfId="6" applyFont="1" applyFill="1" applyBorder="1" applyAlignment="1">
      <alignment vertical="center"/>
    </xf>
    <xf numFmtId="0" fontId="56" fillId="18" borderId="1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22" fillId="19" borderId="1" xfId="0" applyFont="1" applyFill="1" applyBorder="1" applyAlignment="1">
      <alignment horizontal="center" vertical="center" wrapText="1"/>
    </xf>
    <xf numFmtId="0" fontId="56" fillId="20" borderId="1" xfId="0" applyFont="1" applyFill="1" applyBorder="1" applyAlignment="1">
      <alignment horizontal="center" vertical="center" wrapText="1"/>
    </xf>
    <xf numFmtId="0" fontId="22" fillId="24" borderId="1" xfId="0" applyFont="1" applyFill="1" applyBorder="1" applyAlignment="1">
      <alignment horizontal="center" vertical="center" wrapText="1"/>
    </xf>
    <xf numFmtId="3" fontId="14" fillId="6" borderId="16" xfId="3" applyNumberFormat="1" applyFont="1" applyFill="1" applyBorder="1" applyAlignment="1">
      <alignment horizontal="center" vertical="center" wrapText="1"/>
    </xf>
    <xf numFmtId="3" fontId="14" fillId="6" borderId="23" xfId="3" applyNumberFormat="1" applyFont="1" applyFill="1" applyBorder="1" applyAlignment="1">
      <alignment horizontal="center" vertical="center" wrapText="1"/>
    </xf>
    <xf numFmtId="3" fontId="14" fillId="6" borderId="24" xfId="3" applyNumberFormat="1" applyFont="1" applyFill="1" applyBorder="1" applyAlignment="1">
      <alignment horizontal="center" vertical="center" wrapText="1"/>
    </xf>
  </cellXfs>
  <cellStyles count="9">
    <cellStyle name="Heading 1 2 2" xfId="4" xr:uid="{B588F763-FDFA-49CA-989A-4C46BF5797AD}"/>
    <cellStyle name="Migliaia" xfId="1" builtinId="3"/>
    <cellStyle name="Migliaia 2" xfId="7" xr:uid="{88320C8B-FA2D-4398-AC70-EB4F3879D73C}"/>
    <cellStyle name="Migliaia 3" xfId="8" xr:uid="{1374C736-ED58-424A-A156-1B6524252563}"/>
    <cellStyle name="Normal 2 18" xfId="5" xr:uid="{18D13F69-8FA2-4E8F-8EDF-966BF02F4470}"/>
    <cellStyle name="Normale" xfId="0" builtinId="0"/>
    <cellStyle name="Normale 2" xfId="2" xr:uid="{FF808CA3-F247-4CF3-8A54-CB1450F8CD46}"/>
    <cellStyle name="Normale 3" xfId="3" xr:uid="{9FC86457-57AB-4B19-B3AF-70885EB30CE8}"/>
    <cellStyle name="Sub Totale 2 2" xfId="6" xr:uid="{2A247843-E7F4-4F09-A933-095A714E9329}"/>
  </cellStyles>
  <dxfs count="4">
    <dxf>
      <font>
        <color rgb="FFC00000"/>
      </font>
    </dxf>
    <dxf>
      <font>
        <color theme="9"/>
      </font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g/ShareART/Tavolo_tecnico_Autostrade_CoReg_Monitoraggio/02_Documentazione/Modelli_GG/ASPI_PropostaPEF_ElabART_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r_viviani_autorita-trasporti_it/Documents/01%20ART/00%20ARA/01%20Autostrade/Co.Reg/Modello_PEF-PFR_ART_v0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T\Ufficio%20ARA%20-%20Documenti\_Autostrade\concessioni%20in%20essere\RAV\ElabART\Modello_PEF-PFR_ART_RAV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PFR_ASPI"/>
      <sheetName val="PFR_ViteUtili"/>
      <sheetName val="PFR_ASPI_SplitPF"/>
      <sheetName val="ViteUtili"/>
      <sheetName val="Studio PF e TarIni"/>
      <sheetName val="Dicoter_ASPI"/>
      <sheetName val="Dicoter_ViteUti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Sommario"/>
      <sheetName val="CruscottoOperativo"/>
      <sheetName val="Input-Generali"/>
      <sheetName val="Input-Investimenti"/>
      <sheetName val="Input-Bilancio"/>
      <sheetName val="Input-CoRe"/>
      <sheetName val="Input-Debito"/>
      <sheetName val="Input-TIR"/>
      <sheetName val="Calcolo"/>
      <sheetName val="PFR"/>
      <sheetName val="PEF-Dicoter"/>
      <sheetName val="IndiciSostenibilita"/>
      <sheetName val="Monitoraggio"/>
      <sheetName val="RevenueShar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Sommario"/>
      <sheetName val="InputScenari"/>
      <sheetName val="CruscottoOutput"/>
      <sheetName val="Input-Generali"/>
      <sheetName val="Input-Investimenti"/>
      <sheetName val="Input-Bilancio"/>
      <sheetName val="Input-CoRe"/>
      <sheetName val="Input-Debito"/>
      <sheetName val="Input-TIR"/>
      <sheetName val="Dicoter_TIR"/>
      <sheetName val="Dicoter_CU"/>
      <sheetName val="Calcolo"/>
      <sheetName val="PFR"/>
      <sheetName val="Dicoter_ART"/>
      <sheetName val="PEF-Dicoter"/>
      <sheetName val="IndiciSostenibilita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8FD1D-65B1-444F-B38A-48C5020AEDCF}">
  <sheetPr codeName="Foglio3">
    <tabColor rgb="FFC00000"/>
  </sheetPr>
  <dimension ref="A2:S30"/>
  <sheetViews>
    <sheetView showGridLines="0" tabSelected="1" zoomScaleNormal="100" workbookViewId="0"/>
  </sheetViews>
  <sheetFormatPr defaultColWidth="8.453125" defaultRowHeight="13" x14ac:dyDescent="0.35"/>
  <cols>
    <col min="1" max="2" width="2.54296875" style="102" customWidth="1"/>
    <col min="3" max="3" width="78.7265625" style="102" customWidth="1"/>
    <col min="4" max="15" width="11.7265625" style="102" customWidth="1"/>
    <col min="16" max="16384" width="8.453125" style="102"/>
  </cols>
  <sheetData>
    <row r="2" spans="1:19" s="99" customFormat="1" ht="21" x14ac:dyDescent="0.35">
      <c r="B2" s="1"/>
      <c r="C2" s="2" t="s">
        <v>0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5" spans="1:19" s="101" customFormat="1" ht="18.5" x14ac:dyDescent="0.35">
      <c r="A5" s="24"/>
      <c r="B5" s="22"/>
      <c r="C5" s="22" t="s">
        <v>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7" spans="1:19" ht="26" x14ac:dyDescent="0.35">
      <c r="C7" s="103" t="s">
        <v>2</v>
      </c>
      <c r="D7" s="3"/>
    </row>
    <row r="8" spans="1:19" ht="26" x14ac:dyDescent="0.35">
      <c r="C8" s="103" t="s">
        <v>3</v>
      </c>
      <c r="D8" s="3"/>
    </row>
    <row r="9" spans="1:19" ht="26" x14ac:dyDescent="0.35">
      <c r="C9" s="103" t="s">
        <v>4</v>
      </c>
      <c r="D9" s="3"/>
    </row>
    <row r="10" spans="1:19" x14ac:dyDescent="0.35">
      <c r="C10" s="104"/>
    </row>
    <row r="11" spans="1:19" s="101" customFormat="1" ht="18.5" x14ac:dyDescent="0.35">
      <c r="A11" s="24"/>
      <c r="B11" s="22"/>
      <c r="C11" s="22" t="s">
        <v>5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3" spans="1:19" x14ac:dyDescent="0.35">
      <c r="C13" s="103" t="s">
        <v>6</v>
      </c>
      <c r="D13" s="3"/>
    </row>
    <row r="14" spans="1:19" ht="26" x14ac:dyDescent="0.35">
      <c r="C14" s="103" t="s">
        <v>7</v>
      </c>
      <c r="D14" s="3"/>
    </row>
    <row r="15" spans="1:19" x14ac:dyDescent="0.35">
      <c r="C15" s="104"/>
    </row>
    <row r="30" ht="14.25" customHeight="1" x14ac:dyDescent="0.35"/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&amp;RAnn. "X" all'All. "A" alla delibera n. 6/2026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B5ECB-8770-4AB0-93BB-9310ABEEA693}">
  <sheetPr codeName="Foglio6">
    <tabColor theme="5"/>
  </sheetPr>
  <dimension ref="A1:W706"/>
  <sheetViews>
    <sheetView showGridLines="0" zoomScale="80" zoomScaleNormal="80" workbookViewId="0">
      <pane xSplit="6" ySplit="5" topLeftCell="J185" activePane="bottomRight" state="frozen"/>
      <selection pane="topRight"/>
      <selection pane="bottomLeft"/>
      <selection pane="bottomRight" activeCell="A196" sqref="A196:XFD196"/>
    </sheetView>
  </sheetViews>
  <sheetFormatPr defaultColWidth="12.1796875" defaultRowHeight="13" outlineLevelRow="2" outlineLevelCol="1" x14ac:dyDescent="0.35"/>
  <cols>
    <col min="1" max="2" width="2.7265625" style="15" customWidth="1"/>
    <col min="3" max="3" width="90.7265625" style="15" customWidth="1"/>
    <col min="4" max="5" width="16.54296875" style="40" customWidth="1"/>
    <col min="6" max="6" width="8.7265625" style="16" customWidth="1"/>
    <col min="7" max="7" width="15.7265625" style="27" customWidth="1"/>
    <col min="8" max="10" width="15.7265625" style="28" customWidth="1" outlineLevel="1"/>
    <col min="11" max="11" width="15.7265625" style="28" customWidth="1"/>
    <col min="12" max="13" width="15.7265625" style="28" customWidth="1" outlineLevel="1"/>
    <col min="14" max="14" width="15.7265625" style="28" customWidth="1"/>
    <col min="15" max="15" width="2.7265625" style="15" customWidth="1"/>
    <col min="16" max="16" width="81.1796875" style="19" bestFit="1" customWidth="1"/>
    <col min="17" max="17" width="2.7265625" style="15" customWidth="1"/>
    <col min="18" max="16384" width="12.1796875" style="15"/>
  </cols>
  <sheetData>
    <row r="1" spans="1:23" x14ac:dyDescent="0.35"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23" s="81" customFormat="1" ht="21" x14ac:dyDescent="0.35">
      <c r="A2" s="15"/>
      <c r="B2" s="79"/>
      <c r="C2" s="80" t="s">
        <v>838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spans="1:23" x14ac:dyDescent="0.35"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</row>
    <row r="4" spans="1:23" ht="13.5" thickBot="1" x14ac:dyDescent="0.4">
      <c r="D4" s="133"/>
      <c r="E4" s="133"/>
      <c r="G4" s="17" t="s">
        <v>8</v>
      </c>
      <c r="H4" s="18"/>
      <c r="I4" s="18"/>
      <c r="J4" s="18"/>
      <c r="K4" s="18"/>
      <c r="L4" s="18"/>
      <c r="M4" s="18"/>
      <c r="N4" s="18"/>
      <c r="P4" s="15"/>
    </row>
    <row r="5" spans="1:23" s="16" customFormat="1" ht="39.65" customHeight="1" x14ac:dyDescent="0.35">
      <c r="A5" s="15"/>
      <c r="C5" s="124" t="s">
        <v>9</v>
      </c>
      <c r="D5" s="124" t="s">
        <v>10</v>
      </c>
      <c r="E5" s="125" t="s">
        <v>11</v>
      </c>
      <c r="F5" s="20"/>
      <c r="G5" s="123" t="s">
        <v>12</v>
      </c>
      <c r="H5" s="141" t="s">
        <v>13</v>
      </c>
      <c r="I5" s="141" t="s">
        <v>14</v>
      </c>
      <c r="J5" s="141" t="s">
        <v>15</v>
      </c>
      <c r="K5" s="123" t="s">
        <v>16</v>
      </c>
      <c r="L5" s="141" t="s">
        <v>14</v>
      </c>
      <c r="M5" s="141" t="s">
        <v>15</v>
      </c>
      <c r="N5" s="123" t="s">
        <v>17</v>
      </c>
      <c r="P5" s="20" t="s">
        <v>18</v>
      </c>
    </row>
    <row r="6" spans="1:23" s="21" customFormat="1" x14ac:dyDescent="0.35">
      <c r="A6" s="15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5"/>
      <c r="S6" s="15"/>
      <c r="T6" s="15"/>
      <c r="U6" s="15"/>
      <c r="V6" s="15"/>
      <c r="W6" s="15"/>
    </row>
    <row r="7" spans="1:23" s="147" customFormat="1" ht="23.5" x14ac:dyDescent="0.35">
      <c r="A7" s="15"/>
      <c r="B7" s="152"/>
      <c r="C7" s="153" t="s">
        <v>19</v>
      </c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</row>
    <row r="8" spans="1:23" s="21" customFormat="1" ht="18.5" outlineLevel="1" x14ac:dyDescent="0.35">
      <c r="A8" s="15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24"/>
      <c r="S8" s="24"/>
      <c r="T8" s="24"/>
      <c r="U8" s="24"/>
      <c r="V8" s="24"/>
      <c r="W8" s="15"/>
    </row>
    <row r="9" spans="1:23" s="150" customFormat="1" ht="18.5" outlineLevel="1" x14ac:dyDescent="0.35">
      <c r="A9" s="15"/>
      <c r="B9" s="148"/>
      <c r="C9" s="149" t="s">
        <v>20</v>
      </c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34"/>
      <c r="P9" s="134"/>
      <c r="Q9" s="134"/>
      <c r="R9" s="24"/>
      <c r="S9" s="24"/>
      <c r="T9" s="24"/>
      <c r="U9" s="24"/>
      <c r="V9" s="24"/>
    </row>
    <row r="10" spans="1:23" outlineLevel="2" x14ac:dyDescent="0.35">
      <c r="B10" s="21"/>
      <c r="C10" s="2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4"/>
      <c r="P10" s="134"/>
      <c r="Q10" s="134"/>
    </row>
    <row r="11" spans="1:23" outlineLevel="2" x14ac:dyDescent="0.35">
      <c r="B11" s="21"/>
      <c r="C11" s="29" t="s">
        <v>21</v>
      </c>
      <c r="D11" s="155" t="s">
        <v>22</v>
      </c>
      <c r="E11" s="155" t="s">
        <v>22</v>
      </c>
      <c r="F11" s="30"/>
      <c r="G11" s="31">
        <f>+G489</f>
        <v>0</v>
      </c>
      <c r="H11" s="156"/>
      <c r="I11" s="156"/>
      <c r="J11" s="156"/>
      <c r="K11" s="31">
        <f>+K489</f>
        <v>0</v>
      </c>
      <c r="L11" s="156"/>
      <c r="M11" s="156"/>
      <c r="N11" s="31">
        <f>+N489</f>
        <v>0</v>
      </c>
      <c r="P11" s="15"/>
    </row>
    <row r="12" spans="1:23" outlineLevel="2" x14ac:dyDescent="0.35">
      <c r="B12" s="21"/>
      <c r="C12" s="29" t="s">
        <v>23</v>
      </c>
      <c r="D12" s="155" t="s">
        <v>24</v>
      </c>
      <c r="E12" s="155" t="s">
        <v>24</v>
      </c>
      <c r="F12" s="33"/>
      <c r="G12" s="34">
        <f>SUM(G13:G21)</f>
        <v>0</v>
      </c>
      <c r="H12" s="156"/>
      <c r="I12" s="156"/>
      <c r="J12" s="156"/>
      <c r="K12" s="34">
        <f>SUM(K13:K21)</f>
        <v>0</v>
      </c>
      <c r="L12" s="156"/>
      <c r="M12" s="156"/>
      <c r="N12" s="34">
        <f>SUM(N13:N21)</f>
        <v>0</v>
      </c>
      <c r="P12" s="15"/>
    </row>
    <row r="13" spans="1:23" outlineLevel="2" x14ac:dyDescent="0.35">
      <c r="B13" s="21"/>
      <c r="C13" s="35" t="s">
        <v>25</v>
      </c>
      <c r="D13" s="157"/>
      <c r="E13" s="157"/>
      <c r="F13" s="33"/>
      <c r="G13" s="41">
        <f>-SUM(G413:G416)</f>
        <v>0</v>
      </c>
      <c r="H13" s="156"/>
      <c r="I13" s="156"/>
      <c r="J13" s="156"/>
      <c r="K13" s="41">
        <f>-SUM(K413:K416)</f>
        <v>0</v>
      </c>
      <c r="L13" s="156"/>
      <c r="M13" s="156"/>
      <c r="N13" s="41">
        <f>-SUM(N413:N416)</f>
        <v>0</v>
      </c>
      <c r="P13" s="15"/>
    </row>
    <row r="14" spans="1:23" outlineLevel="2" x14ac:dyDescent="0.35">
      <c r="B14" s="21"/>
      <c r="C14" s="35" t="s">
        <v>26</v>
      </c>
      <c r="D14" s="157"/>
      <c r="E14" s="157"/>
      <c r="F14" s="33"/>
      <c r="G14" s="41">
        <f>-G433</f>
        <v>0</v>
      </c>
      <c r="H14" s="156"/>
      <c r="I14" s="156"/>
      <c r="J14" s="156"/>
      <c r="K14" s="41">
        <f>-K433</f>
        <v>0</v>
      </c>
      <c r="L14" s="156"/>
      <c r="M14" s="156"/>
      <c r="N14" s="41">
        <f>-N433</f>
        <v>0</v>
      </c>
      <c r="P14" s="15"/>
    </row>
    <row r="15" spans="1:23" outlineLevel="2" x14ac:dyDescent="0.35">
      <c r="B15" s="21"/>
      <c r="C15" s="35" t="s">
        <v>27</v>
      </c>
      <c r="D15" s="157"/>
      <c r="E15" s="157"/>
      <c r="F15" s="33"/>
      <c r="G15" s="41">
        <f>-SUM(G421:G424)</f>
        <v>0</v>
      </c>
      <c r="H15" s="156"/>
      <c r="I15" s="156"/>
      <c r="J15" s="156"/>
      <c r="K15" s="41">
        <f>-SUM(K421:K424)</f>
        <v>0</v>
      </c>
      <c r="L15" s="156"/>
      <c r="M15" s="156"/>
      <c r="N15" s="41">
        <f>-SUM(N421:N424)</f>
        <v>0</v>
      </c>
      <c r="P15" s="15"/>
    </row>
    <row r="16" spans="1:23" outlineLevel="2" x14ac:dyDescent="0.35">
      <c r="B16" s="21"/>
      <c r="C16" s="35" t="s">
        <v>28</v>
      </c>
      <c r="D16" s="157"/>
      <c r="E16" s="157"/>
      <c r="F16" s="33"/>
      <c r="G16" s="41">
        <f>-G429</f>
        <v>0</v>
      </c>
      <c r="H16" s="156"/>
      <c r="I16" s="156"/>
      <c r="J16" s="156"/>
      <c r="K16" s="41">
        <f>-K429</f>
        <v>0</v>
      </c>
      <c r="L16" s="156"/>
      <c r="M16" s="156"/>
      <c r="N16" s="41">
        <f>-N429</f>
        <v>0</v>
      </c>
      <c r="P16" s="15"/>
    </row>
    <row r="17" spans="1:23" outlineLevel="2" x14ac:dyDescent="0.35">
      <c r="B17" s="21"/>
      <c r="C17" s="35" t="s">
        <v>29</v>
      </c>
      <c r="D17" s="157"/>
      <c r="E17" s="157"/>
      <c r="F17" s="33"/>
      <c r="G17" s="41">
        <f>-G392</f>
        <v>0</v>
      </c>
      <c r="H17" s="156"/>
      <c r="I17" s="156"/>
      <c r="J17" s="156"/>
      <c r="K17" s="41">
        <f>-K392</f>
        <v>0</v>
      </c>
      <c r="L17" s="156"/>
      <c r="M17" s="156"/>
      <c r="N17" s="41">
        <f>-N392</f>
        <v>0</v>
      </c>
      <c r="P17" s="15"/>
    </row>
    <row r="18" spans="1:23" outlineLevel="2" x14ac:dyDescent="0.35">
      <c r="B18" s="21"/>
      <c r="C18" s="35" t="s">
        <v>30</v>
      </c>
      <c r="D18" s="157"/>
      <c r="E18" s="157"/>
      <c r="F18" s="33"/>
      <c r="G18" s="41">
        <f>-G394</f>
        <v>0</v>
      </c>
      <c r="H18" s="156"/>
      <c r="I18" s="156"/>
      <c r="J18" s="156"/>
      <c r="K18" s="41">
        <f>-K394</f>
        <v>0</v>
      </c>
      <c r="L18" s="156"/>
      <c r="M18" s="156"/>
      <c r="N18" s="41">
        <f>-N394</f>
        <v>0</v>
      </c>
      <c r="P18" s="15"/>
    </row>
    <row r="19" spans="1:23" outlineLevel="2" x14ac:dyDescent="0.35">
      <c r="B19" s="21"/>
      <c r="C19" s="35" t="s">
        <v>784</v>
      </c>
      <c r="D19" s="157"/>
      <c r="E19" s="157"/>
      <c r="F19" s="33"/>
      <c r="G19" s="41">
        <f>-G396</f>
        <v>0</v>
      </c>
      <c r="H19" s="156"/>
      <c r="I19" s="156"/>
      <c r="J19" s="156"/>
      <c r="K19" s="41"/>
      <c r="L19" s="156"/>
      <c r="M19" s="156"/>
      <c r="N19" s="156"/>
      <c r="P19" s="15"/>
    </row>
    <row r="20" spans="1:23" outlineLevel="2" x14ac:dyDescent="0.35">
      <c r="B20" s="21"/>
      <c r="C20" s="35" t="s">
        <v>31</v>
      </c>
      <c r="D20" s="157"/>
      <c r="E20" s="157"/>
      <c r="F20" s="33"/>
      <c r="G20" s="41">
        <f>-G395</f>
        <v>0</v>
      </c>
      <c r="H20" s="156"/>
      <c r="I20" s="156"/>
      <c r="J20" s="156"/>
      <c r="K20" s="41">
        <f>-K395</f>
        <v>0</v>
      </c>
      <c r="L20" s="156"/>
      <c r="M20" s="156"/>
      <c r="N20" s="41">
        <f>-N395</f>
        <v>0</v>
      </c>
      <c r="P20" s="15"/>
    </row>
    <row r="21" spans="1:23" outlineLevel="2" x14ac:dyDescent="0.35">
      <c r="B21" s="21"/>
      <c r="C21" s="35" t="s">
        <v>32</v>
      </c>
      <c r="D21" s="157"/>
      <c r="E21" s="157"/>
      <c r="F21" s="33"/>
      <c r="G21" s="158">
        <f>-SUM(G437:G439)</f>
        <v>0</v>
      </c>
      <c r="H21" s="156"/>
      <c r="I21" s="156"/>
      <c r="J21" s="156"/>
      <c r="K21" s="158">
        <f>-SUM(K437:K439)</f>
        <v>0</v>
      </c>
      <c r="L21" s="156"/>
      <c r="M21" s="156"/>
      <c r="N21" s="158">
        <f>-SUM(N437:N439)</f>
        <v>0</v>
      </c>
      <c r="P21" s="15"/>
    </row>
    <row r="22" spans="1:23" outlineLevel="2" x14ac:dyDescent="0.35">
      <c r="B22" s="21"/>
      <c r="C22" s="64" t="s">
        <v>33</v>
      </c>
      <c r="D22" s="155" t="s">
        <v>34</v>
      </c>
      <c r="E22" s="155" t="s">
        <v>34</v>
      </c>
      <c r="F22" s="33"/>
      <c r="G22" s="159"/>
      <c r="H22" s="160"/>
      <c r="I22" s="156"/>
      <c r="J22" s="161"/>
      <c r="K22" s="159"/>
      <c r="L22" s="160"/>
      <c r="M22" s="161"/>
      <c r="N22" s="159"/>
      <c r="P22" s="15"/>
    </row>
    <row r="23" spans="1:23" outlineLevel="2" x14ac:dyDescent="0.35">
      <c r="B23" s="21"/>
      <c r="C23" s="64" t="s">
        <v>800</v>
      </c>
      <c r="D23" s="157"/>
      <c r="E23" s="157" t="s">
        <v>35</v>
      </c>
      <c r="F23" s="33"/>
      <c r="G23" s="159"/>
      <c r="H23" s="160"/>
      <c r="I23" s="156"/>
      <c r="J23" s="161"/>
      <c r="K23" s="159"/>
      <c r="L23" s="160"/>
      <c r="M23" s="161"/>
      <c r="N23" s="159"/>
      <c r="P23" s="15"/>
    </row>
    <row r="24" spans="1:23" outlineLevel="2" x14ac:dyDescent="0.35">
      <c r="B24" s="21"/>
      <c r="C24" s="29" t="s">
        <v>36</v>
      </c>
      <c r="D24" s="157"/>
      <c r="E24" s="157" t="s">
        <v>37</v>
      </c>
      <c r="F24" s="33"/>
      <c r="G24" s="162">
        <f>-G482</f>
        <v>0</v>
      </c>
      <c r="H24" s="156"/>
      <c r="I24" s="156"/>
      <c r="J24" s="156"/>
      <c r="K24" s="162">
        <f>-K482</f>
        <v>0</v>
      </c>
      <c r="L24" s="156"/>
      <c r="M24" s="156"/>
      <c r="N24" s="162">
        <f>-N482</f>
        <v>0</v>
      </c>
      <c r="P24" s="15"/>
    </row>
    <row r="25" spans="1:23" outlineLevel="2" x14ac:dyDescent="0.35">
      <c r="B25" s="21"/>
      <c r="C25" s="29" t="s">
        <v>38</v>
      </c>
      <c r="D25" s="157"/>
      <c r="E25" s="157" t="s">
        <v>39</v>
      </c>
      <c r="F25" s="33"/>
      <c r="G25" s="159"/>
      <c r="H25" s="160"/>
      <c r="I25" s="156"/>
      <c r="J25" s="161"/>
      <c r="K25" s="159"/>
      <c r="L25" s="160"/>
      <c r="M25" s="161"/>
      <c r="N25" s="159"/>
      <c r="P25" s="15"/>
    </row>
    <row r="26" spans="1:23" outlineLevel="2" x14ac:dyDescent="0.35">
      <c r="B26" s="21"/>
      <c r="C26" s="29" t="s">
        <v>40</v>
      </c>
      <c r="D26" s="157"/>
      <c r="E26" s="157" t="s">
        <v>41</v>
      </c>
      <c r="F26" s="30"/>
      <c r="G26" s="163">
        <f>-G476</f>
        <v>0</v>
      </c>
      <c r="H26" s="156"/>
      <c r="I26" s="156"/>
      <c r="J26" s="156"/>
      <c r="K26" s="163">
        <f>-K476</f>
        <v>0</v>
      </c>
      <c r="L26" s="156"/>
      <c r="M26" s="156"/>
      <c r="N26" s="163">
        <f>-N476</f>
        <v>0</v>
      </c>
      <c r="P26" s="15"/>
    </row>
    <row r="27" spans="1:23" outlineLevel="2" x14ac:dyDescent="0.35">
      <c r="B27" s="21"/>
      <c r="C27" s="64" t="s">
        <v>42</v>
      </c>
      <c r="D27" s="157"/>
      <c r="E27" s="157" t="s">
        <v>43</v>
      </c>
      <c r="F27" s="33"/>
      <c r="G27" s="41">
        <f>-G401</f>
        <v>0</v>
      </c>
      <c r="H27" s="156"/>
      <c r="I27" s="156"/>
      <c r="J27" s="156"/>
      <c r="K27" s="41">
        <f>-K401</f>
        <v>0</v>
      </c>
      <c r="L27" s="156"/>
      <c r="M27" s="156"/>
      <c r="N27" s="41">
        <f>-N401</f>
        <v>0</v>
      </c>
      <c r="P27" s="15"/>
    </row>
    <row r="28" spans="1:23" outlineLevel="2" x14ac:dyDescent="0.35">
      <c r="B28" s="21"/>
      <c r="C28" s="38" t="s">
        <v>44</v>
      </c>
      <c r="D28" s="164" t="s">
        <v>45</v>
      </c>
      <c r="E28" s="164" t="s">
        <v>45</v>
      </c>
      <c r="F28" s="30"/>
      <c r="G28" s="39">
        <f>+G11+G12+SUM(G22:G27)</f>
        <v>0</v>
      </c>
      <c r="H28" s="156"/>
      <c r="I28" s="156"/>
      <c r="J28" s="156"/>
      <c r="K28" s="39">
        <f>+K11+K12+SUM(K22:K27)</f>
        <v>0</v>
      </c>
      <c r="L28" s="156"/>
      <c r="M28" s="156"/>
      <c r="N28" s="39">
        <f>+N11+N12+SUM(N22:N27)</f>
        <v>0</v>
      </c>
      <c r="P28" s="15"/>
    </row>
    <row r="29" spans="1:23" s="21" customFormat="1" outlineLevel="2" x14ac:dyDescent="0.35">
      <c r="A29" s="15"/>
      <c r="D29" s="134"/>
      <c r="E29" s="134"/>
      <c r="F29" s="134"/>
      <c r="G29" s="165"/>
      <c r="H29" s="165"/>
      <c r="I29" s="165"/>
      <c r="J29" s="165"/>
      <c r="K29" s="165"/>
      <c r="L29" s="165"/>
      <c r="M29" s="165"/>
      <c r="N29" s="165"/>
      <c r="R29" s="15"/>
      <c r="S29" s="15"/>
      <c r="T29" s="15"/>
      <c r="U29" s="15"/>
      <c r="V29" s="15"/>
      <c r="W29" s="15"/>
    </row>
    <row r="30" spans="1:23" s="40" customFormat="1" outlineLevel="2" x14ac:dyDescent="0.35">
      <c r="A30" s="15"/>
      <c r="B30" s="21"/>
      <c r="C30" s="29" t="s">
        <v>46</v>
      </c>
      <c r="D30" s="155" t="s">
        <v>47</v>
      </c>
      <c r="E30" s="155" t="s">
        <v>47</v>
      </c>
      <c r="F30" s="30"/>
      <c r="G30" s="166">
        <f>SUM(G31:G41)</f>
        <v>0</v>
      </c>
      <c r="H30" s="156"/>
      <c r="I30" s="156"/>
      <c r="J30" s="156"/>
      <c r="K30" s="166">
        <f>SUM(K31:K41)</f>
        <v>0</v>
      </c>
      <c r="L30" s="156"/>
      <c r="M30" s="156"/>
      <c r="N30" s="166">
        <f>SUM(N31:N41)</f>
        <v>0</v>
      </c>
    </row>
    <row r="31" spans="1:23" outlineLevel="2" x14ac:dyDescent="0.35">
      <c r="B31" s="21"/>
      <c r="C31" s="35" t="s">
        <v>48</v>
      </c>
      <c r="D31" s="157"/>
      <c r="E31" s="157"/>
      <c r="F31" s="30"/>
      <c r="G31" s="159"/>
      <c r="H31" s="160"/>
      <c r="I31" s="156"/>
      <c r="J31" s="161"/>
      <c r="K31" s="159"/>
      <c r="L31" s="160"/>
      <c r="M31" s="161"/>
      <c r="N31" s="159"/>
      <c r="P31" s="15"/>
    </row>
    <row r="32" spans="1:23" outlineLevel="2" x14ac:dyDescent="0.35">
      <c r="B32" s="21"/>
      <c r="C32" s="35" t="s">
        <v>49</v>
      </c>
      <c r="D32" s="157"/>
      <c r="E32" s="157"/>
      <c r="F32" s="30"/>
      <c r="G32" s="159"/>
      <c r="H32" s="160"/>
      <c r="I32" s="156"/>
      <c r="J32" s="161"/>
      <c r="K32" s="159"/>
      <c r="L32" s="160"/>
      <c r="M32" s="161"/>
      <c r="N32" s="159"/>
      <c r="P32" s="15"/>
    </row>
    <row r="33" spans="1:23" outlineLevel="2" x14ac:dyDescent="0.35">
      <c r="B33" s="21"/>
      <c r="C33" s="35" t="s">
        <v>50</v>
      </c>
      <c r="D33" s="157"/>
      <c r="E33" s="157"/>
      <c r="F33" s="30"/>
      <c r="G33" s="159"/>
      <c r="H33" s="160"/>
      <c r="I33" s="156"/>
      <c r="J33" s="161"/>
      <c r="K33" s="159"/>
      <c r="L33" s="160"/>
      <c r="M33" s="161"/>
      <c r="N33" s="159"/>
      <c r="P33" s="15"/>
    </row>
    <row r="34" spans="1:23" outlineLevel="2" x14ac:dyDescent="0.35">
      <c r="B34" s="21"/>
      <c r="C34" s="35" t="s">
        <v>51</v>
      </c>
      <c r="D34" s="157"/>
      <c r="E34" s="157"/>
      <c r="F34" s="30"/>
      <c r="G34" s="159"/>
      <c r="H34" s="160"/>
      <c r="I34" s="156"/>
      <c r="J34" s="161"/>
      <c r="K34" s="159"/>
      <c r="L34" s="160"/>
      <c r="M34" s="161"/>
      <c r="N34" s="159"/>
      <c r="P34" s="15"/>
    </row>
    <row r="35" spans="1:23" outlineLevel="2" x14ac:dyDescent="0.35">
      <c r="B35" s="21"/>
      <c r="C35" s="35" t="s">
        <v>52</v>
      </c>
      <c r="D35" s="157"/>
      <c r="E35" s="157"/>
      <c r="F35" s="30"/>
      <c r="G35" s="159"/>
      <c r="H35" s="160"/>
      <c r="I35" s="156"/>
      <c r="J35" s="161"/>
      <c r="K35" s="159"/>
      <c r="L35" s="160"/>
      <c r="M35" s="161"/>
      <c r="N35" s="159"/>
      <c r="P35" s="15"/>
    </row>
    <row r="36" spans="1:23" outlineLevel="2" x14ac:dyDescent="0.35">
      <c r="B36" s="21"/>
      <c r="C36" s="35" t="s">
        <v>53</v>
      </c>
      <c r="D36" s="157"/>
      <c r="E36" s="157"/>
      <c r="F36" s="30"/>
      <c r="G36" s="159"/>
      <c r="H36" s="160"/>
      <c r="I36" s="156"/>
      <c r="J36" s="161"/>
      <c r="K36" s="159"/>
      <c r="L36" s="160"/>
      <c r="M36" s="161"/>
      <c r="N36" s="159"/>
      <c r="P36" s="15"/>
    </row>
    <row r="37" spans="1:23" outlineLevel="2" x14ac:dyDescent="0.35">
      <c r="B37" s="21"/>
      <c r="C37" s="35" t="s">
        <v>54</v>
      </c>
      <c r="D37" s="157"/>
      <c r="E37" s="157"/>
      <c r="F37" s="30"/>
      <c r="G37" s="159"/>
      <c r="H37" s="160"/>
      <c r="I37" s="156"/>
      <c r="J37" s="161"/>
      <c r="K37" s="159"/>
      <c r="L37" s="160"/>
      <c r="M37" s="161"/>
      <c r="N37" s="159"/>
      <c r="P37" s="15"/>
    </row>
    <row r="38" spans="1:23" outlineLevel="2" x14ac:dyDescent="0.35">
      <c r="B38" s="21"/>
      <c r="C38" s="35" t="s">
        <v>55</v>
      </c>
      <c r="D38" s="157"/>
      <c r="E38" s="157"/>
      <c r="F38" s="30"/>
      <c r="G38" s="159"/>
      <c r="H38" s="160"/>
      <c r="I38" s="156"/>
      <c r="J38" s="161"/>
      <c r="K38" s="159"/>
      <c r="L38" s="160"/>
      <c r="M38" s="161"/>
      <c r="N38" s="159"/>
      <c r="P38" s="15"/>
    </row>
    <row r="39" spans="1:23" outlineLevel="2" x14ac:dyDescent="0.35">
      <c r="B39" s="21"/>
      <c r="C39" s="35" t="s">
        <v>56</v>
      </c>
      <c r="D39" s="157"/>
      <c r="E39" s="157"/>
      <c r="F39" s="30"/>
      <c r="G39" s="159"/>
      <c r="H39" s="160"/>
      <c r="I39" s="156"/>
      <c r="J39" s="161"/>
      <c r="K39" s="159"/>
      <c r="L39" s="160"/>
      <c r="M39" s="161"/>
      <c r="N39" s="159"/>
      <c r="P39" s="15"/>
    </row>
    <row r="40" spans="1:23" outlineLevel="2" x14ac:dyDescent="0.35">
      <c r="B40" s="21"/>
      <c r="C40" s="35" t="s">
        <v>57</v>
      </c>
      <c r="D40" s="157"/>
      <c r="E40" s="157"/>
      <c r="F40" s="30"/>
      <c r="G40" s="159"/>
      <c r="H40" s="160"/>
      <c r="I40" s="156"/>
      <c r="J40" s="161"/>
      <c r="K40" s="159"/>
      <c r="L40" s="160"/>
      <c r="M40" s="161"/>
      <c r="N40" s="159"/>
      <c r="P40" s="15"/>
    </row>
    <row r="41" spans="1:23" outlineLevel="2" x14ac:dyDescent="0.35">
      <c r="B41" s="21"/>
      <c r="C41" s="167" t="s">
        <v>58</v>
      </c>
      <c r="D41" s="168"/>
      <c r="E41" s="168"/>
      <c r="F41" s="42"/>
      <c r="G41" s="159"/>
      <c r="H41" s="160"/>
      <c r="I41" s="156"/>
      <c r="J41" s="161"/>
      <c r="K41" s="159"/>
      <c r="L41" s="160"/>
      <c r="M41" s="161"/>
      <c r="N41" s="159"/>
      <c r="P41" s="15"/>
    </row>
    <row r="42" spans="1:23" outlineLevel="2" x14ac:dyDescent="0.35">
      <c r="B42" s="21"/>
      <c r="C42" s="38" t="s">
        <v>59</v>
      </c>
      <c r="D42" s="164" t="s">
        <v>60</v>
      </c>
      <c r="E42" s="164" t="s">
        <v>60</v>
      </c>
      <c r="F42" s="30"/>
      <c r="G42" s="43">
        <f>+G28+G30</f>
        <v>0</v>
      </c>
      <c r="H42" s="156"/>
      <c r="I42" s="156"/>
      <c r="J42" s="156"/>
      <c r="K42" s="43">
        <f>+K28+K30</f>
        <v>0</v>
      </c>
      <c r="L42" s="156"/>
      <c r="M42" s="156"/>
      <c r="N42" s="43">
        <f>+N28+N30</f>
        <v>0</v>
      </c>
      <c r="P42" s="15"/>
    </row>
    <row r="43" spans="1:23" s="21" customFormat="1" outlineLevel="2" x14ac:dyDescent="0.35">
      <c r="A43" s="15"/>
      <c r="D43" s="134"/>
      <c r="E43" s="134"/>
      <c r="F43" s="134"/>
      <c r="G43" s="134"/>
      <c r="H43" s="165"/>
      <c r="I43" s="165"/>
      <c r="J43" s="165"/>
      <c r="K43" s="165"/>
      <c r="L43" s="165"/>
      <c r="M43" s="165"/>
      <c r="N43" s="165"/>
      <c r="R43" s="15"/>
      <c r="S43" s="15"/>
      <c r="T43" s="15"/>
      <c r="U43" s="15"/>
      <c r="V43" s="15"/>
      <c r="W43" s="15"/>
    </row>
    <row r="44" spans="1:23" outlineLevel="2" x14ac:dyDescent="0.35">
      <c r="B44" s="21"/>
      <c r="C44" s="29" t="s">
        <v>61</v>
      </c>
      <c r="D44" s="155" t="s">
        <v>62</v>
      </c>
      <c r="E44" s="155" t="s">
        <v>62</v>
      </c>
      <c r="F44" s="33"/>
      <c r="G44" s="166">
        <f>+G380+G382+G385+G474+G383+G384</f>
        <v>0</v>
      </c>
      <c r="H44" s="156"/>
      <c r="I44" s="156"/>
      <c r="J44" s="156"/>
      <c r="K44" s="166">
        <f>+K380+K382+K385+K474+K383+K384</f>
        <v>0</v>
      </c>
      <c r="L44" s="156"/>
      <c r="M44" s="156"/>
      <c r="N44" s="166">
        <f>+N380+N382+N385+N474+N383+N384</f>
        <v>0</v>
      </c>
      <c r="P44" s="15"/>
    </row>
    <row r="45" spans="1:23" outlineLevel="2" x14ac:dyDescent="0.35">
      <c r="B45" s="21"/>
      <c r="C45" s="29" t="s">
        <v>63</v>
      </c>
      <c r="D45" s="155" t="s">
        <v>64</v>
      </c>
      <c r="E45" s="155" t="s">
        <v>64</v>
      </c>
      <c r="F45" s="33"/>
      <c r="G45" s="159"/>
      <c r="H45" s="160"/>
      <c r="I45" s="156"/>
      <c r="J45" s="161"/>
      <c r="K45" s="159"/>
      <c r="L45" s="160"/>
      <c r="M45" s="161"/>
      <c r="N45" s="159"/>
      <c r="P45" s="15"/>
    </row>
    <row r="46" spans="1:23" outlineLevel="2" x14ac:dyDescent="0.35">
      <c r="B46" s="21"/>
      <c r="C46" s="29" t="s">
        <v>65</v>
      </c>
      <c r="D46" s="157"/>
      <c r="E46" s="157" t="s">
        <v>66</v>
      </c>
      <c r="F46" s="33"/>
      <c r="G46" s="159"/>
      <c r="H46" s="160"/>
      <c r="I46" s="156"/>
      <c r="J46" s="161"/>
      <c r="K46" s="159"/>
      <c r="L46" s="160"/>
      <c r="M46" s="161"/>
      <c r="N46" s="159"/>
      <c r="P46" s="15"/>
    </row>
    <row r="47" spans="1:23" outlineLevel="2" x14ac:dyDescent="0.35">
      <c r="B47" s="21"/>
      <c r="C47" s="29" t="s">
        <v>67</v>
      </c>
      <c r="D47" s="157"/>
      <c r="E47" s="157" t="s">
        <v>68</v>
      </c>
      <c r="F47" s="33"/>
      <c r="G47" s="159"/>
      <c r="H47" s="160"/>
      <c r="I47" s="156"/>
      <c r="J47" s="161"/>
      <c r="K47" s="159"/>
      <c r="L47" s="160"/>
      <c r="M47" s="161"/>
      <c r="N47" s="159"/>
      <c r="P47" s="15"/>
    </row>
    <row r="48" spans="1:23" outlineLevel="2" x14ac:dyDescent="0.35">
      <c r="B48" s="21"/>
      <c r="C48" s="29" t="s">
        <v>69</v>
      </c>
      <c r="D48" s="157"/>
      <c r="E48" s="157" t="s">
        <v>70</v>
      </c>
      <c r="F48" s="33"/>
      <c r="G48" s="159"/>
      <c r="H48" s="160"/>
      <c r="I48" s="156"/>
      <c r="J48" s="161"/>
      <c r="K48" s="159"/>
      <c r="L48" s="160"/>
      <c r="M48" s="161"/>
      <c r="N48" s="159"/>
      <c r="P48" s="15"/>
    </row>
    <row r="49" spans="1:22" outlineLevel="2" x14ac:dyDescent="0.35">
      <c r="B49" s="21"/>
      <c r="C49" s="40" t="s">
        <v>71</v>
      </c>
      <c r="D49" s="155" t="s">
        <v>72</v>
      </c>
      <c r="E49" s="155" t="s">
        <v>72</v>
      </c>
      <c r="F49" s="33"/>
      <c r="G49" s="159"/>
      <c r="H49" s="160"/>
      <c r="I49" s="156"/>
      <c r="J49" s="161"/>
      <c r="K49" s="159"/>
      <c r="L49" s="160"/>
      <c r="M49" s="161"/>
      <c r="N49" s="159"/>
      <c r="P49" s="15"/>
    </row>
    <row r="50" spans="1:22" outlineLevel="2" x14ac:dyDescent="0.35">
      <c r="B50" s="21"/>
      <c r="C50" s="29" t="s">
        <v>73</v>
      </c>
      <c r="D50" s="157"/>
      <c r="E50" s="157" t="s">
        <v>74</v>
      </c>
      <c r="F50" s="30"/>
      <c r="G50" s="159"/>
      <c r="H50" s="160"/>
      <c r="I50" s="156"/>
      <c r="J50" s="161"/>
      <c r="K50" s="159"/>
      <c r="L50" s="160"/>
      <c r="M50" s="161"/>
      <c r="N50" s="159"/>
      <c r="P50" s="15"/>
    </row>
    <row r="51" spans="1:22" outlineLevel="2" x14ac:dyDescent="0.35">
      <c r="B51" s="21"/>
      <c r="C51" s="29" t="s">
        <v>75</v>
      </c>
      <c r="D51" s="155" t="s">
        <v>76</v>
      </c>
      <c r="E51" s="155" t="s">
        <v>76</v>
      </c>
      <c r="F51" s="33"/>
      <c r="G51" s="159"/>
      <c r="H51" s="160"/>
      <c r="I51" s="156"/>
      <c r="J51" s="161"/>
      <c r="K51" s="159"/>
      <c r="L51" s="160"/>
      <c r="M51" s="161"/>
      <c r="N51" s="159"/>
      <c r="P51" s="15"/>
    </row>
    <row r="52" spans="1:22" outlineLevel="2" x14ac:dyDescent="0.35">
      <c r="B52" s="21"/>
      <c r="C52" s="29" t="s">
        <v>77</v>
      </c>
      <c r="D52" s="155" t="s">
        <v>78</v>
      </c>
      <c r="E52" s="155" t="s">
        <v>78</v>
      </c>
      <c r="F52" s="33"/>
      <c r="G52" s="159"/>
      <c r="H52" s="160"/>
      <c r="I52" s="156"/>
      <c r="J52" s="161"/>
      <c r="K52" s="159"/>
      <c r="L52" s="160"/>
      <c r="M52" s="161"/>
      <c r="N52" s="159"/>
      <c r="P52" s="15"/>
    </row>
    <row r="53" spans="1:22" outlineLevel="2" x14ac:dyDescent="0.35">
      <c r="B53" s="21"/>
      <c r="C53" s="29" t="s">
        <v>79</v>
      </c>
      <c r="D53" s="157"/>
      <c r="E53" s="157" t="s">
        <v>80</v>
      </c>
      <c r="F53" s="33"/>
      <c r="G53" s="159"/>
      <c r="H53" s="160"/>
      <c r="I53" s="156"/>
      <c r="J53" s="161"/>
      <c r="K53" s="159"/>
      <c r="L53" s="160"/>
      <c r="M53" s="161"/>
      <c r="N53" s="159"/>
      <c r="P53" s="15"/>
    </row>
    <row r="54" spans="1:22" outlineLevel="2" x14ac:dyDescent="0.35">
      <c r="B54" s="21"/>
      <c r="C54" s="29" t="s">
        <v>81</v>
      </c>
      <c r="D54" s="155" t="s">
        <v>82</v>
      </c>
      <c r="E54" s="155" t="s">
        <v>82</v>
      </c>
      <c r="F54" s="30"/>
      <c r="G54" s="159"/>
      <c r="H54" s="160"/>
      <c r="I54" s="156"/>
      <c r="J54" s="161"/>
      <c r="K54" s="159"/>
      <c r="L54" s="160"/>
      <c r="M54" s="161"/>
      <c r="N54" s="159"/>
      <c r="P54" s="15"/>
    </row>
    <row r="55" spans="1:22" outlineLevel="2" x14ac:dyDescent="0.35">
      <c r="B55" s="21"/>
      <c r="C55" s="44" t="s">
        <v>83</v>
      </c>
      <c r="D55" s="157"/>
      <c r="E55" s="157"/>
      <c r="F55" s="33"/>
      <c r="G55" s="169"/>
      <c r="H55" s="160"/>
      <c r="I55" s="156"/>
      <c r="J55" s="161"/>
      <c r="K55" s="169"/>
      <c r="L55" s="160"/>
      <c r="M55" s="161"/>
      <c r="N55" s="169"/>
      <c r="P55" s="15"/>
    </row>
    <row r="56" spans="1:22" outlineLevel="2" x14ac:dyDescent="0.35">
      <c r="B56" s="21"/>
      <c r="C56" s="44" t="s">
        <v>84</v>
      </c>
      <c r="D56" s="157"/>
      <c r="E56" s="157"/>
      <c r="F56" s="33"/>
      <c r="G56" s="169"/>
      <c r="H56" s="160"/>
      <c r="I56" s="156"/>
      <c r="J56" s="161"/>
      <c r="K56" s="169"/>
      <c r="L56" s="160"/>
      <c r="M56" s="161"/>
      <c r="N56" s="169"/>
      <c r="P56" s="15"/>
    </row>
    <row r="57" spans="1:22" outlineLevel="2" x14ac:dyDescent="0.35">
      <c r="B57" s="21"/>
      <c r="C57" s="44" t="s">
        <v>85</v>
      </c>
      <c r="D57" s="157"/>
      <c r="E57" s="157"/>
      <c r="F57" s="33"/>
      <c r="G57" s="169"/>
      <c r="H57" s="160"/>
      <c r="I57" s="156"/>
      <c r="J57" s="161"/>
      <c r="K57" s="169"/>
      <c r="L57" s="160"/>
      <c r="M57" s="161"/>
      <c r="N57" s="169"/>
      <c r="P57" s="15"/>
    </row>
    <row r="58" spans="1:22" outlineLevel="2" x14ac:dyDescent="0.35">
      <c r="B58" s="21"/>
      <c r="C58" s="170" t="s">
        <v>86</v>
      </c>
      <c r="D58" s="168"/>
      <c r="E58" s="168"/>
      <c r="F58" s="171"/>
      <c r="G58" s="169"/>
      <c r="H58" s="160"/>
      <c r="I58" s="156"/>
      <c r="J58" s="161"/>
      <c r="K58" s="169"/>
      <c r="L58" s="160"/>
      <c r="M58" s="161"/>
      <c r="N58" s="169"/>
      <c r="P58" s="15"/>
    </row>
    <row r="59" spans="1:22" outlineLevel="2" x14ac:dyDescent="0.35">
      <c r="B59" s="21"/>
      <c r="C59" s="38" t="s">
        <v>87</v>
      </c>
      <c r="D59" s="164" t="s">
        <v>88</v>
      </c>
      <c r="E59" s="164" t="s">
        <v>88</v>
      </c>
      <c r="F59" s="33"/>
      <c r="G59" s="43">
        <f>+SUM(G42:G54)</f>
        <v>0</v>
      </c>
      <c r="H59" s="156"/>
      <c r="I59" s="156"/>
      <c r="J59" s="156"/>
      <c r="K59" s="43">
        <f>+SUM(K42:K54)</f>
        <v>0</v>
      </c>
      <c r="L59" s="156"/>
      <c r="M59" s="156"/>
      <c r="N59" s="43">
        <f>+SUM(N42:N54)</f>
        <v>0</v>
      </c>
      <c r="P59" s="15"/>
    </row>
    <row r="60" spans="1:22" outlineLevel="1" x14ac:dyDescent="0.35">
      <c r="B60" s="21"/>
      <c r="D60" s="133"/>
      <c r="E60" s="133"/>
      <c r="F60" s="133"/>
      <c r="G60" s="133"/>
      <c r="H60" s="172"/>
      <c r="I60" s="172"/>
      <c r="J60" s="172"/>
      <c r="K60" s="173"/>
      <c r="L60" s="172"/>
      <c r="M60" s="172"/>
      <c r="N60" s="173"/>
      <c r="P60" s="15"/>
    </row>
    <row r="61" spans="1:22" s="150" customFormat="1" ht="18.5" outlineLevel="1" x14ac:dyDescent="0.35">
      <c r="A61" s="15"/>
      <c r="B61" s="148"/>
      <c r="C61" s="149" t="s">
        <v>89</v>
      </c>
      <c r="D61" s="149"/>
      <c r="E61" s="149"/>
      <c r="F61" s="149"/>
      <c r="G61" s="149"/>
      <c r="H61" s="174"/>
      <c r="I61" s="174"/>
      <c r="J61" s="174"/>
      <c r="K61" s="174"/>
      <c r="L61" s="174"/>
      <c r="M61" s="174"/>
      <c r="N61" s="174"/>
      <c r="R61" s="24"/>
      <c r="S61" s="24"/>
      <c r="T61" s="24"/>
      <c r="U61" s="24"/>
      <c r="V61" s="24"/>
    </row>
    <row r="62" spans="1:22" outlineLevel="2" x14ac:dyDescent="0.35">
      <c r="B62" s="21"/>
      <c r="D62" s="133"/>
      <c r="E62" s="133"/>
      <c r="F62" s="133"/>
      <c r="G62" s="133"/>
      <c r="H62" s="172"/>
      <c r="I62" s="172"/>
      <c r="J62" s="172"/>
      <c r="K62" s="173"/>
      <c r="L62" s="172"/>
      <c r="M62" s="172"/>
      <c r="N62" s="173"/>
      <c r="P62" s="15"/>
    </row>
    <row r="63" spans="1:22" outlineLevel="2" x14ac:dyDescent="0.35">
      <c r="B63" s="21"/>
      <c r="C63" s="29" t="s">
        <v>90</v>
      </c>
      <c r="D63" s="155" t="s">
        <v>91</v>
      </c>
      <c r="E63" s="155" t="s">
        <v>91</v>
      </c>
      <c r="F63" s="33"/>
      <c r="G63" s="159"/>
      <c r="H63" s="160"/>
      <c r="I63" s="156"/>
      <c r="J63" s="161"/>
      <c r="K63" s="159"/>
      <c r="L63" s="160"/>
      <c r="M63" s="161"/>
      <c r="N63" s="159"/>
      <c r="P63" s="15"/>
    </row>
    <row r="64" spans="1:22" outlineLevel="2" x14ac:dyDescent="0.35">
      <c r="B64" s="21"/>
      <c r="C64" s="29" t="s">
        <v>92</v>
      </c>
      <c r="D64" s="157"/>
      <c r="E64" s="157" t="s">
        <v>93</v>
      </c>
      <c r="F64" s="33"/>
      <c r="G64" s="159"/>
      <c r="H64" s="160"/>
      <c r="I64" s="156"/>
      <c r="J64" s="161"/>
      <c r="K64" s="159"/>
      <c r="L64" s="160"/>
      <c r="M64" s="161"/>
      <c r="N64" s="159"/>
      <c r="P64" s="15"/>
    </row>
    <row r="65" spans="2:16" outlineLevel="2" x14ac:dyDescent="0.35">
      <c r="B65" s="21"/>
      <c r="C65" s="29" t="s">
        <v>94</v>
      </c>
      <c r="D65" s="155" t="s">
        <v>95</v>
      </c>
      <c r="E65" s="155" t="s">
        <v>96</v>
      </c>
      <c r="F65" s="33"/>
      <c r="G65" s="175">
        <f>SUM(G66:G78)</f>
        <v>0</v>
      </c>
      <c r="H65" s="156"/>
      <c r="I65" s="156"/>
      <c r="J65" s="156"/>
      <c r="K65" s="175">
        <f>SUM(K66:K78)</f>
        <v>0</v>
      </c>
      <c r="L65" s="156"/>
      <c r="M65" s="156"/>
      <c r="N65" s="175">
        <f>SUM(N66:N78)</f>
        <v>0</v>
      </c>
      <c r="P65" s="15"/>
    </row>
    <row r="66" spans="2:16" outlineLevel="2" x14ac:dyDescent="0.35">
      <c r="B66" s="21"/>
      <c r="C66" s="45" t="s">
        <v>97</v>
      </c>
      <c r="D66" s="157"/>
      <c r="E66" s="157"/>
      <c r="F66" s="33"/>
      <c r="G66" s="159"/>
      <c r="H66" s="160"/>
      <c r="I66" s="156"/>
      <c r="J66" s="161"/>
      <c r="K66" s="159"/>
      <c r="L66" s="160"/>
      <c r="M66" s="161"/>
      <c r="N66" s="159"/>
      <c r="P66" s="15"/>
    </row>
    <row r="67" spans="2:16" outlineLevel="2" x14ac:dyDescent="0.35">
      <c r="B67" s="21"/>
      <c r="C67" s="45" t="s">
        <v>98</v>
      </c>
      <c r="D67" s="157"/>
      <c r="E67" s="157"/>
      <c r="F67" s="33"/>
      <c r="G67" s="159"/>
      <c r="H67" s="160"/>
      <c r="I67" s="156"/>
      <c r="J67" s="161"/>
      <c r="K67" s="159"/>
      <c r="L67" s="160"/>
      <c r="M67" s="161"/>
      <c r="N67" s="159"/>
      <c r="P67" s="15"/>
    </row>
    <row r="68" spans="2:16" outlineLevel="2" x14ac:dyDescent="0.35">
      <c r="B68" s="21"/>
      <c r="C68" s="45" t="s">
        <v>99</v>
      </c>
      <c r="D68" s="157"/>
      <c r="E68" s="157"/>
      <c r="F68" s="33"/>
      <c r="G68" s="159"/>
      <c r="H68" s="160"/>
      <c r="I68" s="156"/>
      <c r="J68" s="161"/>
      <c r="K68" s="159"/>
      <c r="L68" s="160"/>
      <c r="M68" s="161"/>
      <c r="N68" s="159"/>
      <c r="P68" s="15"/>
    </row>
    <row r="69" spans="2:16" outlineLevel="2" x14ac:dyDescent="0.35">
      <c r="B69" s="21"/>
      <c r="C69" s="45" t="s">
        <v>112</v>
      </c>
      <c r="D69" s="157"/>
      <c r="E69" s="157"/>
      <c r="F69" s="33"/>
      <c r="G69" s="159"/>
      <c r="H69" s="160"/>
      <c r="I69" s="156"/>
      <c r="J69" s="161"/>
      <c r="K69" s="159"/>
      <c r="L69" s="160"/>
      <c r="M69" s="161"/>
      <c r="N69" s="159"/>
      <c r="P69" s="15"/>
    </row>
    <row r="70" spans="2:16" outlineLevel="2" x14ac:dyDescent="0.35">
      <c r="B70" s="21"/>
      <c r="C70" s="45" t="s">
        <v>100</v>
      </c>
      <c r="D70" s="157"/>
      <c r="E70" s="157"/>
      <c r="F70" s="33"/>
      <c r="G70" s="159"/>
      <c r="H70" s="160"/>
      <c r="I70" s="156"/>
      <c r="J70" s="161"/>
      <c r="K70" s="159"/>
      <c r="L70" s="160"/>
      <c r="M70" s="161"/>
      <c r="N70" s="159"/>
      <c r="P70" s="15"/>
    </row>
    <row r="71" spans="2:16" outlineLevel="2" x14ac:dyDescent="0.35">
      <c r="B71" s="21"/>
      <c r="C71" s="45" t="s">
        <v>101</v>
      </c>
      <c r="D71" s="157"/>
      <c r="E71" s="157"/>
      <c r="F71" s="33"/>
      <c r="G71" s="159"/>
      <c r="H71" s="160"/>
      <c r="I71" s="156"/>
      <c r="J71" s="161"/>
      <c r="K71" s="159"/>
      <c r="L71" s="160"/>
      <c r="M71" s="161"/>
      <c r="N71" s="159"/>
      <c r="P71" s="15"/>
    </row>
    <row r="72" spans="2:16" outlineLevel="2" x14ac:dyDescent="0.35">
      <c r="B72" s="21"/>
      <c r="C72" s="45" t="s">
        <v>102</v>
      </c>
      <c r="D72" s="157"/>
      <c r="E72" s="157"/>
      <c r="F72" s="33"/>
      <c r="G72" s="159"/>
      <c r="H72" s="160"/>
      <c r="I72" s="156"/>
      <c r="J72" s="161"/>
      <c r="K72" s="159"/>
      <c r="L72" s="160"/>
      <c r="M72" s="161"/>
      <c r="N72" s="159"/>
      <c r="P72" s="15"/>
    </row>
    <row r="73" spans="2:16" outlineLevel="2" x14ac:dyDescent="0.35">
      <c r="B73" s="21"/>
      <c r="C73" s="45" t="s">
        <v>103</v>
      </c>
      <c r="D73" s="157"/>
      <c r="E73" s="157"/>
      <c r="F73" s="33"/>
      <c r="G73" s="159"/>
      <c r="H73" s="160"/>
      <c r="I73" s="156"/>
      <c r="J73" s="161"/>
      <c r="K73" s="159"/>
      <c r="L73" s="160"/>
      <c r="M73" s="161"/>
      <c r="N73" s="159"/>
      <c r="P73" s="15"/>
    </row>
    <row r="74" spans="2:16" outlineLevel="2" x14ac:dyDescent="0.35">
      <c r="B74" s="21"/>
      <c r="C74" s="45" t="s">
        <v>104</v>
      </c>
      <c r="D74" s="157"/>
      <c r="E74" s="157"/>
      <c r="F74" s="33"/>
      <c r="G74" s="159"/>
      <c r="H74" s="160"/>
      <c r="I74" s="156"/>
      <c r="J74" s="161"/>
      <c r="K74" s="159"/>
      <c r="L74" s="160"/>
      <c r="M74" s="161"/>
      <c r="N74" s="159"/>
      <c r="P74" s="15"/>
    </row>
    <row r="75" spans="2:16" outlineLevel="2" x14ac:dyDescent="0.35">
      <c r="B75" s="21"/>
      <c r="C75" s="46" t="s">
        <v>105</v>
      </c>
      <c r="D75" s="157"/>
      <c r="E75" s="157"/>
      <c r="F75" s="33"/>
      <c r="G75" s="159"/>
      <c r="H75" s="160"/>
      <c r="I75" s="156"/>
      <c r="J75" s="161"/>
      <c r="K75" s="159"/>
      <c r="L75" s="160"/>
      <c r="M75" s="161"/>
      <c r="N75" s="159"/>
      <c r="P75" s="15"/>
    </row>
    <row r="76" spans="2:16" outlineLevel="2" x14ac:dyDescent="0.35">
      <c r="B76" s="21"/>
      <c r="C76" s="45" t="s">
        <v>106</v>
      </c>
      <c r="D76" s="157"/>
      <c r="E76" s="157"/>
      <c r="F76" s="33"/>
      <c r="G76" s="159"/>
      <c r="H76" s="160"/>
      <c r="I76" s="156"/>
      <c r="J76" s="161"/>
      <c r="K76" s="159"/>
      <c r="L76" s="160"/>
      <c r="M76" s="161"/>
      <c r="N76" s="159"/>
      <c r="P76" s="15"/>
    </row>
    <row r="77" spans="2:16" outlineLevel="2" x14ac:dyDescent="0.35">
      <c r="B77" s="21"/>
      <c r="C77" s="45" t="s">
        <v>107</v>
      </c>
      <c r="D77" s="157"/>
      <c r="E77" s="157"/>
      <c r="F77" s="33"/>
      <c r="G77" s="159"/>
      <c r="H77" s="160"/>
      <c r="I77" s="156"/>
      <c r="J77" s="161"/>
      <c r="K77" s="159"/>
      <c r="L77" s="160"/>
      <c r="M77" s="161"/>
      <c r="N77" s="159"/>
      <c r="P77" s="15"/>
    </row>
    <row r="78" spans="2:16" outlineLevel="2" x14ac:dyDescent="0.35">
      <c r="B78" s="21"/>
      <c r="C78" s="45" t="s">
        <v>108</v>
      </c>
      <c r="D78" s="157"/>
      <c r="E78" s="157"/>
      <c r="F78" s="33"/>
      <c r="G78" s="159"/>
      <c r="H78" s="160"/>
      <c r="I78" s="156"/>
      <c r="J78" s="161"/>
      <c r="K78" s="159"/>
      <c r="L78" s="160"/>
      <c r="M78" s="161"/>
      <c r="N78" s="159"/>
      <c r="P78" s="15"/>
    </row>
    <row r="79" spans="2:16" outlineLevel="2" x14ac:dyDescent="0.35">
      <c r="B79" s="21"/>
      <c r="C79" s="29" t="s">
        <v>109</v>
      </c>
      <c r="D79" s="155" t="s">
        <v>110</v>
      </c>
      <c r="E79" s="155" t="s">
        <v>111</v>
      </c>
      <c r="F79" s="33"/>
      <c r="G79" s="175">
        <f>SUM(G80:G92)</f>
        <v>0</v>
      </c>
      <c r="H79" s="156"/>
      <c r="I79" s="156"/>
      <c r="J79" s="156"/>
      <c r="K79" s="175">
        <f>SUM(K80:K92)</f>
        <v>0</v>
      </c>
      <c r="L79" s="156"/>
      <c r="M79" s="156"/>
      <c r="N79" s="175">
        <f>SUM(N80:N92)</f>
        <v>0</v>
      </c>
      <c r="P79" s="15"/>
    </row>
    <row r="80" spans="2:16" outlineLevel="2" x14ac:dyDescent="0.35">
      <c r="B80" s="21"/>
      <c r="C80" s="45" t="s">
        <v>97</v>
      </c>
      <c r="D80" s="157"/>
      <c r="E80" s="157"/>
      <c r="F80" s="33"/>
      <c r="G80" s="159"/>
      <c r="H80" s="160"/>
      <c r="I80" s="156"/>
      <c r="J80" s="161"/>
      <c r="K80" s="159"/>
      <c r="L80" s="160"/>
      <c r="M80" s="161"/>
      <c r="N80" s="159"/>
      <c r="P80" s="15"/>
    </row>
    <row r="81" spans="2:16" outlineLevel="2" x14ac:dyDescent="0.35">
      <c r="B81" s="21"/>
      <c r="C81" s="45" t="s">
        <v>98</v>
      </c>
      <c r="D81" s="157"/>
      <c r="E81" s="157"/>
      <c r="F81" s="33"/>
      <c r="G81" s="159"/>
      <c r="H81" s="160"/>
      <c r="I81" s="156"/>
      <c r="J81" s="161"/>
      <c r="K81" s="159"/>
      <c r="L81" s="160"/>
      <c r="M81" s="161"/>
      <c r="N81" s="159"/>
      <c r="P81" s="15"/>
    </row>
    <row r="82" spans="2:16" outlineLevel="2" x14ac:dyDescent="0.35">
      <c r="B82" s="21"/>
      <c r="C82" s="45" t="s">
        <v>99</v>
      </c>
      <c r="D82" s="157"/>
      <c r="E82" s="157"/>
      <c r="F82" s="33"/>
      <c r="G82" s="159"/>
      <c r="H82" s="160"/>
      <c r="I82" s="156"/>
      <c r="J82" s="161"/>
      <c r="K82" s="159"/>
      <c r="L82" s="160"/>
      <c r="M82" s="161"/>
      <c r="N82" s="159"/>
      <c r="P82" s="15"/>
    </row>
    <row r="83" spans="2:16" outlineLevel="2" x14ac:dyDescent="0.35">
      <c r="B83" s="21"/>
      <c r="C83" s="45" t="s">
        <v>112</v>
      </c>
      <c r="D83" s="157"/>
      <c r="E83" s="157"/>
      <c r="F83" s="33"/>
      <c r="G83" s="159"/>
      <c r="H83" s="160"/>
      <c r="I83" s="156"/>
      <c r="J83" s="161"/>
      <c r="K83" s="159"/>
      <c r="L83" s="160"/>
      <c r="M83" s="161"/>
      <c r="N83" s="159"/>
      <c r="P83" s="15"/>
    </row>
    <row r="84" spans="2:16" outlineLevel="2" x14ac:dyDescent="0.35">
      <c r="B84" s="21"/>
      <c r="C84" s="45" t="s">
        <v>100</v>
      </c>
      <c r="D84" s="157"/>
      <c r="E84" s="157"/>
      <c r="F84" s="33"/>
      <c r="G84" s="159"/>
      <c r="H84" s="160"/>
      <c r="I84" s="156"/>
      <c r="J84" s="161"/>
      <c r="K84" s="159"/>
      <c r="L84" s="160"/>
      <c r="M84" s="161"/>
      <c r="N84" s="159"/>
      <c r="P84" s="15"/>
    </row>
    <row r="85" spans="2:16" outlineLevel="2" x14ac:dyDescent="0.35">
      <c r="B85" s="21"/>
      <c r="C85" s="45" t="s">
        <v>101</v>
      </c>
      <c r="D85" s="157"/>
      <c r="E85" s="157"/>
      <c r="F85" s="33"/>
      <c r="G85" s="159"/>
      <c r="H85" s="160"/>
      <c r="I85" s="156"/>
      <c r="J85" s="161"/>
      <c r="K85" s="159"/>
      <c r="L85" s="160"/>
      <c r="M85" s="161"/>
      <c r="N85" s="159"/>
      <c r="P85" s="15"/>
    </row>
    <row r="86" spans="2:16" outlineLevel="2" x14ac:dyDescent="0.35">
      <c r="B86" s="21"/>
      <c r="C86" s="45" t="s">
        <v>102</v>
      </c>
      <c r="D86" s="157"/>
      <c r="E86" s="157"/>
      <c r="F86" s="33"/>
      <c r="G86" s="159"/>
      <c r="H86" s="160"/>
      <c r="I86" s="156"/>
      <c r="J86" s="161"/>
      <c r="K86" s="159"/>
      <c r="L86" s="160"/>
      <c r="M86" s="161"/>
      <c r="N86" s="159"/>
      <c r="P86" s="15"/>
    </row>
    <row r="87" spans="2:16" outlineLevel="2" x14ac:dyDescent="0.35">
      <c r="B87" s="21"/>
      <c r="C87" s="45" t="s">
        <v>103</v>
      </c>
      <c r="D87" s="157"/>
      <c r="E87" s="157"/>
      <c r="F87" s="33"/>
      <c r="G87" s="159"/>
      <c r="H87" s="160"/>
      <c r="I87" s="156"/>
      <c r="J87" s="161"/>
      <c r="K87" s="159"/>
      <c r="L87" s="160"/>
      <c r="M87" s="161"/>
      <c r="N87" s="159"/>
      <c r="P87" s="15"/>
    </row>
    <row r="88" spans="2:16" outlineLevel="2" x14ac:dyDescent="0.35">
      <c r="B88" s="21"/>
      <c r="C88" s="45" t="s">
        <v>104</v>
      </c>
      <c r="D88" s="157"/>
      <c r="E88" s="157"/>
      <c r="F88" s="33"/>
      <c r="G88" s="159"/>
      <c r="H88" s="160"/>
      <c r="I88" s="156"/>
      <c r="J88" s="161"/>
      <c r="K88" s="159"/>
      <c r="L88" s="160"/>
      <c r="M88" s="161"/>
      <c r="N88" s="159"/>
      <c r="P88" s="15"/>
    </row>
    <row r="89" spans="2:16" outlineLevel="2" x14ac:dyDescent="0.35">
      <c r="B89" s="21"/>
      <c r="C89" s="46" t="s">
        <v>105</v>
      </c>
      <c r="D89" s="157"/>
      <c r="E89" s="157"/>
      <c r="F89" s="33"/>
      <c r="G89" s="159"/>
      <c r="H89" s="160"/>
      <c r="I89" s="156"/>
      <c r="J89" s="161"/>
      <c r="K89" s="159"/>
      <c r="L89" s="160"/>
      <c r="M89" s="161"/>
      <c r="N89" s="159"/>
      <c r="P89" s="15"/>
    </row>
    <row r="90" spans="2:16" outlineLevel="2" x14ac:dyDescent="0.35">
      <c r="B90" s="21"/>
      <c r="C90" s="45" t="s">
        <v>106</v>
      </c>
      <c r="D90" s="157"/>
      <c r="E90" s="157"/>
      <c r="F90" s="33"/>
      <c r="G90" s="159"/>
      <c r="H90" s="160"/>
      <c r="I90" s="156"/>
      <c r="J90" s="161"/>
      <c r="K90" s="159"/>
      <c r="L90" s="160"/>
      <c r="M90" s="161"/>
      <c r="N90" s="159"/>
      <c r="P90" s="15"/>
    </row>
    <row r="91" spans="2:16" outlineLevel="2" x14ac:dyDescent="0.35">
      <c r="B91" s="21"/>
      <c r="C91" s="45" t="s">
        <v>107</v>
      </c>
      <c r="D91" s="157"/>
      <c r="E91" s="157"/>
      <c r="F91" s="33"/>
      <c r="G91" s="159"/>
      <c r="H91" s="160"/>
      <c r="I91" s="156"/>
      <c r="J91" s="161"/>
      <c r="K91" s="159"/>
      <c r="L91" s="160"/>
      <c r="M91" s="161"/>
      <c r="N91" s="159"/>
      <c r="P91" s="15"/>
    </row>
    <row r="92" spans="2:16" outlineLevel="2" x14ac:dyDescent="0.35">
      <c r="B92" s="21"/>
      <c r="C92" s="45" t="s">
        <v>108</v>
      </c>
      <c r="D92" s="157"/>
      <c r="E92" s="157"/>
      <c r="F92" s="33"/>
      <c r="G92" s="159"/>
      <c r="H92" s="160"/>
      <c r="I92" s="156"/>
      <c r="J92" s="161"/>
      <c r="K92" s="159"/>
      <c r="L92" s="160"/>
      <c r="M92" s="161"/>
      <c r="N92" s="159"/>
      <c r="P92" s="15"/>
    </row>
    <row r="93" spans="2:16" outlineLevel="2" x14ac:dyDescent="0.35">
      <c r="B93" s="21"/>
      <c r="C93" s="29" t="s">
        <v>113</v>
      </c>
      <c r="D93" s="176"/>
      <c r="E93" s="176" t="s">
        <v>114</v>
      </c>
      <c r="F93" s="33"/>
      <c r="G93" s="159"/>
      <c r="H93" s="160"/>
      <c r="I93" s="156"/>
      <c r="J93" s="161"/>
      <c r="K93" s="159"/>
      <c r="L93" s="160"/>
      <c r="M93" s="161"/>
      <c r="N93" s="159"/>
      <c r="P93" s="15"/>
    </row>
    <row r="94" spans="2:16" outlineLevel="2" x14ac:dyDescent="0.35">
      <c r="B94" s="21"/>
      <c r="C94" s="29" t="s">
        <v>115</v>
      </c>
      <c r="D94" s="155" t="s">
        <v>116</v>
      </c>
      <c r="E94" s="155" t="s">
        <v>116</v>
      </c>
      <c r="F94" s="30"/>
      <c r="G94" s="175">
        <f>+G95+G96</f>
        <v>0</v>
      </c>
      <c r="H94" s="156"/>
      <c r="I94" s="156"/>
      <c r="J94" s="156"/>
      <c r="K94" s="175">
        <f>+K95+K96</f>
        <v>0</v>
      </c>
      <c r="L94" s="156"/>
      <c r="M94" s="156"/>
      <c r="N94" s="175">
        <f>+N95+N96</f>
        <v>0</v>
      </c>
      <c r="P94" s="15"/>
    </row>
    <row r="95" spans="2:16" outlineLevel="2" x14ac:dyDescent="0.35">
      <c r="B95" s="21"/>
      <c r="C95" s="45" t="s">
        <v>117</v>
      </c>
      <c r="D95" s="157"/>
      <c r="E95" s="157"/>
      <c r="F95" s="30"/>
      <c r="G95" s="159"/>
      <c r="H95" s="160"/>
      <c r="I95" s="156"/>
      <c r="J95" s="161"/>
      <c r="K95" s="159"/>
      <c r="L95" s="160"/>
      <c r="M95" s="161"/>
      <c r="N95" s="159"/>
      <c r="P95" s="15"/>
    </row>
    <row r="96" spans="2:16" outlineLevel="2" x14ac:dyDescent="0.35">
      <c r="B96" s="21"/>
      <c r="C96" s="45" t="s">
        <v>118</v>
      </c>
      <c r="D96" s="157"/>
      <c r="E96" s="157"/>
      <c r="F96" s="30"/>
      <c r="G96" s="159"/>
      <c r="H96" s="160"/>
      <c r="I96" s="156"/>
      <c r="J96" s="161"/>
      <c r="K96" s="159"/>
      <c r="L96" s="160"/>
      <c r="M96" s="161"/>
      <c r="N96" s="159"/>
      <c r="P96" s="15"/>
    </row>
    <row r="97" spans="1:22" outlineLevel="2" x14ac:dyDescent="0.35">
      <c r="B97" s="21"/>
      <c r="C97" s="29" t="s">
        <v>119</v>
      </c>
      <c r="D97" s="176"/>
      <c r="E97" s="176" t="s">
        <v>120</v>
      </c>
      <c r="F97" s="33"/>
      <c r="G97" s="159"/>
      <c r="H97" s="160"/>
      <c r="I97" s="156"/>
      <c r="J97" s="161"/>
      <c r="K97" s="159"/>
      <c r="L97" s="160"/>
      <c r="M97" s="161"/>
      <c r="N97" s="159"/>
      <c r="P97" s="15"/>
    </row>
    <row r="98" spans="1:22" outlineLevel="2" x14ac:dyDescent="0.35">
      <c r="B98" s="21"/>
      <c r="C98" s="29" t="s">
        <v>121</v>
      </c>
      <c r="D98" s="176"/>
      <c r="E98" s="176" t="s">
        <v>122</v>
      </c>
      <c r="F98" s="33"/>
      <c r="G98" s="159"/>
      <c r="H98" s="160"/>
      <c r="I98" s="156"/>
      <c r="J98" s="161"/>
      <c r="K98" s="159"/>
      <c r="L98" s="160"/>
      <c r="M98" s="161"/>
      <c r="N98" s="159"/>
      <c r="P98" s="15"/>
    </row>
    <row r="99" spans="1:22" outlineLevel="2" x14ac:dyDescent="0.35">
      <c r="B99" s="21"/>
      <c r="C99" s="29" t="s">
        <v>123</v>
      </c>
      <c r="D99" s="157"/>
      <c r="E99" s="157" t="s">
        <v>124</v>
      </c>
      <c r="F99" s="33"/>
      <c r="G99" s="159"/>
      <c r="H99" s="160"/>
      <c r="I99" s="156"/>
      <c r="J99" s="161"/>
      <c r="K99" s="159"/>
      <c r="L99" s="160"/>
      <c r="M99" s="161"/>
      <c r="N99" s="159"/>
      <c r="P99" s="15"/>
    </row>
    <row r="100" spans="1:22" outlineLevel="2" x14ac:dyDescent="0.35">
      <c r="B100" s="21"/>
      <c r="C100" s="29" t="s">
        <v>125</v>
      </c>
      <c r="D100" s="155" t="s">
        <v>126</v>
      </c>
      <c r="E100" s="155" t="s">
        <v>126</v>
      </c>
      <c r="F100" s="33"/>
      <c r="G100" s="159"/>
      <c r="H100" s="160"/>
      <c r="I100" s="156"/>
      <c r="J100" s="161"/>
      <c r="K100" s="159"/>
      <c r="L100" s="160"/>
      <c r="M100" s="161"/>
      <c r="N100" s="159"/>
      <c r="P100" s="15"/>
    </row>
    <row r="101" spans="1:22" outlineLevel="2" x14ac:dyDescent="0.35">
      <c r="B101" s="21"/>
      <c r="C101" s="177" t="s">
        <v>127</v>
      </c>
      <c r="D101" s="168"/>
      <c r="E101" s="168" t="s">
        <v>128</v>
      </c>
      <c r="F101" s="171"/>
      <c r="G101" s="159"/>
      <c r="H101" s="160"/>
      <c r="I101" s="156"/>
      <c r="J101" s="161"/>
      <c r="K101" s="159"/>
      <c r="L101" s="160"/>
      <c r="M101" s="161"/>
      <c r="N101" s="159"/>
      <c r="P101" s="15"/>
    </row>
    <row r="102" spans="1:22" outlineLevel="2" x14ac:dyDescent="0.35">
      <c r="B102" s="21"/>
      <c r="C102" s="38" t="s">
        <v>129</v>
      </c>
      <c r="D102" s="164" t="s">
        <v>130</v>
      </c>
      <c r="E102" s="164" t="s">
        <v>130</v>
      </c>
      <c r="F102" s="33"/>
      <c r="G102" s="43">
        <f>G101+G100+G99+G98+G97+G94+G93+G79+G65+G64+G63</f>
        <v>0</v>
      </c>
      <c r="H102" s="156"/>
      <c r="I102" s="156"/>
      <c r="J102" s="156"/>
      <c r="K102" s="43">
        <f>K101+K100+K99+K98+K97+K94+K93+K79+K65+K64+K63</f>
        <v>0</v>
      </c>
      <c r="L102" s="156"/>
      <c r="M102" s="156"/>
      <c r="N102" s="43">
        <f>N101+N100+N99+N98+N97+N94+N93+N79+N65+N64+N63</f>
        <v>0</v>
      </c>
      <c r="P102" s="15"/>
    </row>
    <row r="103" spans="1:22" outlineLevel="2" x14ac:dyDescent="0.35">
      <c r="B103" s="21"/>
      <c r="C103" s="178"/>
      <c r="D103" s="179"/>
      <c r="E103" s="179"/>
      <c r="F103" s="171"/>
      <c r="G103" s="15"/>
      <c r="H103" s="172"/>
      <c r="I103" s="172"/>
      <c r="J103" s="172"/>
      <c r="K103" s="173"/>
      <c r="L103" s="172"/>
      <c r="M103" s="172"/>
      <c r="N103" s="173"/>
      <c r="P103" s="15"/>
    </row>
    <row r="104" spans="1:22" outlineLevel="2" x14ac:dyDescent="0.35">
      <c r="B104" s="21"/>
      <c r="C104" s="38" t="s">
        <v>131</v>
      </c>
      <c r="D104" s="164" t="s">
        <v>132</v>
      </c>
      <c r="E104" s="164" t="s">
        <v>132</v>
      </c>
      <c r="F104" s="30"/>
      <c r="G104" s="39">
        <f>+G59+G102</f>
        <v>0</v>
      </c>
      <c r="H104" s="156"/>
      <c r="I104" s="156"/>
      <c r="J104" s="156"/>
      <c r="K104" s="39">
        <f>+K59+K102</f>
        <v>0</v>
      </c>
      <c r="L104" s="156"/>
      <c r="M104" s="156"/>
      <c r="N104" s="39">
        <f>+N59+N102</f>
        <v>0</v>
      </c>
      <c r="P104" s="15"/>
    </row>
    <row r="105" spans="1:22" outlineLevel="1" x14ac:dyDescent="0.35">
      <c r="C105" s="47"/>
      <c r="D105" s="133"/>
      <c r="E105" s="133"/>
      <c r="F105" s="26"/>
      <c r="G105" s="26"/>
      <c r="H105" s="180"/>
      <c r="I105" s="180"/>
      <c r="J105" s="180"/>
      <c r="K105" s="180"/>
      <c r="L105" s="180"/>
      <c r="M105" s="180"/>
      <c r="N105" s="180"/>
      <c r="P105" s="181"/>
    </row>
    <row r="106" spans="1:22" x14ac:dyDescent="0.35">
      <c r="C106" s="47"/>
      <c r="D106" s="133"/>
      <c r="E106" s="133"/>
      <c r="F106" s="26"/>
      <c r="G106" s="26"/>
      <c r="H106" s="180"/>
      <c r="I106" s="180"/>
      <c r="J106" s="180"/>
      <c r="K106" s="180"/>
      <c r="L106" s="180"/>
      <c r="M106" s="180"/>
      <c r="N106" s="180"/>
      <c r="P106" s="181"/>
    </row>
    <row r="107" spans="1:22" x14ac:dyDescent="0.35">
      <c r="C107" s="47"/>
      <c r="D107" s="133"/>
      <c r="E107" s="133"/>
      <c r="F107" s="26"/>
      <c r="G107" s="26"/>
      <c r="H107" s="180"/>
      <c r="I107" s="180"/>
      <c r="J107" s="180"/>
      <c r="K107" s="180"/>
      <c r="L107" s="180"/>
      <c r="M107" s="180"/>
      <c r="N107" s="180"/>
      <c r="P107" s="181"/>
    </row>
    <row r="108" spans="1:22" s="147" customFormat="1" ht="23.5" x14ac:dyDescent="0.35">
      <c r="A108" s="15"/>
      <c r="B108" s="144"/>
      <c r="C108" s="153" t="s">
        <v>133</v>
      </c>
      <c r="D108" s="145"/>
      <c r="E108" s="145"/>
      <c r="F108" s="146"/>
      <c r="G108" s="146"/>
      <c r="H108" s="182"/>
      <c r="I108" s="182"/>
      <c r="J108" s="182"/>
      <c r="K108" s="182"/>
      <c r="L108" s="182"/>
      <c r="M108" s="182"/>
      <c r="N108" s="182"/>
      <c r="O108" s="182"/>
      <c r="P108" s="182"/>
    </row>
    <row r="109" spans="1:22" outlineLevel="1" x14ac:dyDescent="0.35">
      <c r="C109" s="47"/>
      <c r="D109" s="133"/>
      <c r="E109" s="133"/>
      <c r="F109" s="26"/>
      <c r="G109" s="26"/>
      <c r="H109" s="180"/>
      <c r="I109" s="180"/>
      <c r="J109" s="180"/>
      <c r="K109" s="180"/>
      <c r="L109" s="180"/>
      <c r="M109" s="180"/>
      <c r="N109" s="180"/>
      <c r="P109" s="15"/>
    </row>
    <row r="110" spans="1:22" s="150" customFormat="1" ht="18.5" outlineLevel="1" x14ac:dyDescent="0.35">
      <c r="A110" s="15"/>
      <c r="C110" s="149" t="s">
        <v>134</v>
      </c>
      <c r="D110" s="149"/>
      <c r="E110" s="149"/>
      <c r="F110" s="149"/>
      <c r="G110" s="149"/>
      <c r="H110" s="174"/>
      <c r="I110" s="174"/>
      <c r="J110" s="174"/>
      <c r="K110" s="174"/>
      <c r="L110" s="174"/>
      <c r="M110" s="174"/>
      <c r="N110" s="174"/>
      <c r="O110" s="24"/>
      <c r="P110" s="24"/>
      <c r="Q110" s="24"/>
      <c r="R110" s="24"/>
      <c r="S110" s="24"/>
      <c r="T110" s="24"/>
      <c r="U110" s="24"/>
      <c r="V110" s="24"/>
    </row>
    <row r="111" spans="1:22" outlineLevel="2" x14ac:dyDescent="0.35">
      <c r="C111" s="47"/>
      <c r="D111" s="133"/>
      <c r="E111" s="133"/>
      <c r="F111" s="26"/>
      <c r="G111" s="26"/>
      <c r="H111" s="180"/>
      <c r="I111" s="180"/>
      <c r="J111" s="180"/>
      <c r="K111" s="180"/>
      <c r="L111" s="180"/>
      <c r="M111" s="180"/>
      <c r="N111" s="180"/>
      <c r="P111" s="181"/>
    </row>
    <row r="112" spans="1:22" outlineLevel="2" x14ac:dyDescent="0.35">
      <c r="C112" s="29" t="s">
        <v>135</v>
      </c>
      <c r="D112" s="155" t="s">
        <v>136</v>
      </c>
      <c r="E112" s="155" t="s">
        <v>136</v>
      </c>
      <c r="F112" s="33"/>
      <c r="G112" s="183">
        <f>+G113</f>
        <v>0</v>
      </c>
      <c r="H112" s="156"/>
      <c r="I112" s="156"/>
      <c r="J112" s="156"/>
      <c r="K112" s="156"/>
      <c r="L112" s="156"/>
      <c r="M112" s="156"/>
      <c r="N112" s="156"/>
      <c r="O112" s="48"/>
      <c r="P112" s="184"/>
      <c r="Q112" s="48"/>
    </row>
    <row r="113" spans="3:17" outlineLevel="2" x14ac:dyDescent="0.35">
      <c r="C113" s="49" t="s">
        <v>137</v>
      </c>
      <c r="D113" s="157"/>
      <c r="E113" s="157"/>
      <c r="F113" s="33"/>
      <c r="G113" s="39">
        <f>+G114+G140</f>
        <v>0</v>
      </c>
      <c r="H113" s="156"/>
      <c r="I113" s="156"/>
      <c r="J113" s="156"/>
      <c r="K113" s="156"/>
      <c r="L113" s="156"/>
      <c r="M113" s="156"/>
      <c r="N113" s="156"/>
      <c r="O113" s="48"/>
      <c r="P113" s="184"/>
      <c r="Q113" s="48"/>
    </row>
    <row r="114" spans="3:17" outlineLevel="2" x14ac:dyDescent="0.35">
      <c r="C114" s="50" t="s">
        <v>138</v>
      </c>
      <c r="D114" s="157"/>
      <c r="E114" s="157"/>
      <c r="F114" s="33"/>
      <c r="G114" s="185">
        <f>+G115+G120+G125+G130+G135</f>
        <v>0</v>
      </c>
      <c r="H114" s="156"/>
      <c r="I114" s="156"/>
      <c r="J114" s="156"/>
      <c r="K114" s="156"/>
      <c r="L114" s="156"/>
      <c r="M114" s="156"/>
      <c r="N114" s="156"/>
      <c r="O114" s="48"/>
      <c r="P114" s="184"/>
      <c r="Q114" s="48"/>
    </row>
    <row r="115" spans="3:17" outlineLevel="2" x14ac:dyDescent="0.35">
      <c r="C115" s="52" t="s">
        <v>139</v>
      </c>
      <c r="D115" s="157"/>
      <c r="E115" s="157"/>
      <c r="F115" s="33"/>
      <c r="G115" s="159">
        <f>+SUM(G116:G119)</f>
        <v>0</v>
      </c>
      <c r="H115" s="160"/>
      <c r="I115" s="156"/>
      <c r="J115" s="156"/>
      <c r="K115" s="156"/>
      <c r="L115" s="156"/>
      <c r="M115" s="156"/>
      <c r="N115" s="156"/>
      <c r="O115" s="48"/>
      <c r="P115" s="186" t="s">
        <v>140</v>
      </c>
      <c r="Q115" s="48"/>
    </row>
    <row r="116" spans="3:17" outlineLevel="2" x14ac:dyDescent="0.35">
      <c r="C116" s="53" t="s">
        <v>141</v>
      </c>
      <c r="D116" s="157"/>
      <c r="E116" s="157"/>
      <c r="F116" s="33"/>
      <c r="G116" s="169"/>
      <c r="H116" s="160"/>
      <c r="I116" s="156"/>
      <c r="J116" s="156"/>
      <c r="K116" s="156"/>
      <c r="L116" s="156"/>
      <c r="M116" s="156"/>
      <c r="N116" s="156"/>
      <c r="O116" s="48"/>
      <c r="P116" s="184"/>
      <c r="Q116" s="48"/>
    </row>
    <row r="117" spans="3:17" outlineLevel="2" x14ac:dyDescent="0.35">
      <c r="C117" s="53" t="s">
        <v>142</v>
      </c>
      <c r="D117" s="157"/>
      <c r="E117" s="157"/>
      <c r="F117" s="33"/>
      <c r="G117" s="169"/>
      <c r="H117" s="160"/>
      <c r="I117" s="156"/>
      <c r="J117" s="156"/>
      <c r="K117" s="156"/>
      <c r="L117" s="156"/>
      <c r="M117" s="156"/>
      <c r="N117" s="156"/>
      <c r="O117" s="48"/>
      <c r="P117" s="184"/>
      <c r="Q117" s="48"/>
    </row>
    <row r="118" spans="3:17" outlineLevel="2" x14ac:dyDescent="0.35">
      <c r="C118" s="53" t="s">
        <v>143</v>
      </c>
      <c r="D118" s="157"/>
      <c r="E118" s="157"/>
      <c r="F118" s="33"/>
      <c r="G118" s="169"/>
      <c r="H118" s="160"/>
      <c r="I118" s="156"/>
      <c r="J118" s="156"/>
      <c r="K118" s="156"/>
      <c r="L118" s="156"/>
      <c r="M118" s="156"/>
      <c r="N118" s="156"/>
      <c r="O118" s="48"/>
      <c r="P118" s="184"/>
      <c r="Q118" s="48"/>
    </row>
    <row r="119" spans="3:17" outlineLevel="2" x14ac:dyDescent="0.35">
      <c r="C119" s="53" t="s">
        <v>144</v>
      </c>
      <c r="D119" s="157"/>
      <c r="E119" s="157"/>
      <c r="F119" s="33"/>
      <c r="G119" s="169"/>
      <c r="H119" s="160"/>
      <c r="I119" s="156"/>
      <c r="J119" s="156"/>
      <c r="K119" s="156"/>
      <c r="L119" s="156"/>
      <c r="M119" s="156"/>
      <c r="N119" s="156"/>
      <c r="O119" s="48"/>
      <c r="P119" s="184"/>
      <c r="Q119" s="48"/>
    </row>
    <row r="120" spans="3:17" outlineLevel="2" x14ac:dyDescent="0.35">
      <c r="C120" s="52" t="s">
        <v>145</v>
      </c>
      <c r="D120" s="157"/>
      <c r="E120" s="157"/>
      <c r="F120" s="33"/>
      <c r="G120" s="159">
        <f>+SUM(G121:G124)</f>
        <v>0</v>
      </c>
      <c r="H120" s="160"/>
      <c r="I120" s="156"/>
      <c r="J120" s="156"/>
      <c r="K120" s="156"/>
      <c r="L120" s="156"/>
      <c r="M120" s="156"/>
      <c r="N120" s="156"/>
      <c r="O120" s="48"/>
      <c r="P120" s="186" t="s">
        <v>140</v>
      </c>
      <c r="Q120" s="48"/>
    </row>
    <row r="121" spans="3:17" outlineLevel="2" x14ac:dyDescent="0.35">
      <c r="C121" s="53" t="s">
        <v>146</v>
      </c>
      <c r="D121" s="157"/>
      <c r="E121" s="157"/>
      <c r="F121" s="33"/>
      <c r="G121" s="169"/>
      <c r="H121" s="160"/>
      <c r="I121" s="156"/>
      <c r="J121" s="156"/>
      <c r="K121" s="156"/>
      <c r="L121" s="156"/>
      <c r="M121" s="156"/>
      <c r="N121" s="156"/>
      <c r="O121" s="48"/>
      <c r="P121" s="184"/>
      <c r="Q121" s="48"/>
    </row>
    <row r="122" spans="3:17" outlineLevel="2" x14ac:dyDescent="0.35">
      <c r="C122" s="53" t="s">
        <v>142</v>
      </c>
      <c r="D122" s="157"/>
      <c r="E122" s="157"/>
      <c r="F122" s="33"/>
      <c r="G122" s="169"/>
      <c r="H122" s="160"/>
      <c r="I122" s="156"/>
      <c r="J122" s="156"/>
      <c r="K122" s="156"/>
      <c r="L122" s="156"/>
      <c r="M122" s="156"/>
      <c r="N122" s="156"/>
      <c r="O122" s="48"/>
      <c r="P122" s="184"/>
      <c r="Q122" s="48"/>
    </row>
    <row r="123" spans="3:17" outlineLevel="2" x14ac:dyDescent="0.35">
      <c r="C123" s="53" t="s">
        <v>143</v>
      </c>
      <c r="D123" s="157"/>
      <c r="E123" s="157"/>
      <c r="F123" s="33"/>
      <c r="G123" s="169"/>
      <c r="H123" s="160"/>
      <c r="I123" s="156"/>
      <c r="J123" s="156"/>
      <c r="K123" s="156"/>
      <c r="L123" s="156"/>
      <c r="M123" s="156"/>
      <c r="N123" s="156"/>
      <c r="O123" s="48"/>
      <c r="P123" s="184"/>
      <c r="Q123" s="48"/>
    </row>
    <row r="124" spans="3:17" outlineLevel="2" x14ac:dyDescent="0.35">
      <c r="C124" s="53" t="s">
        <v>144</v>
      </c>
      <c r="D124" s="157"/>
      <c r="E124" s="157"/>
      <c r="F124" s="33"/>
      <c r="G124" s="169"/>
      <c r="H124" s="160"/>
      <c r="I124" s="156"/>
      <c r="J124" s="156"/>
      <c r="K124" s="156"/>
      <c r="L124" s="156"/>
      <c r="M124" s="156"/>
      <c r="N124" s="156"/>
      <c r="O124" s="48"/>
      <c r="P124" s="184"/>
      <c r="Q124" s="48"/>
    </row>
    <row r="125" spans="3:17" outlineLevel="2" x14ac:dyDescent="0.35">
      <c r="C125" s="52" t="s">
        <v>147</v>
      </c>
      <c r="D125" s="157"/>
      <c r="E125" s="157"/>
      <c r="F125" s="33"/>
      <c r="G125" s="159">
        <f>+SUM(G126:G129)</f>
        <v>0</v>
      </c>
      <c r="H125" s="160"/>
      <c r="I125" s="156"/>
      <c r="J125" s="156"/>
      <c r="K125" s="156"/>
      <c r="L125" s="156"/>
      <c r="M125" s="156"/>
      <c r="N125" s="156"/>
      <c r="O125" s="48"/>
      <c r="P125" s="186" t="s">
        <v>140</v>
      </c>
      <c r="Q125" s="48"/>
    </row>
    <row r="126" spans="3:17" outlineLevel="2" x14ac:dyDescent="0.35">
      <c r="C126" s="53" t="s">
        <v>148</v>
      </c>
      <c r="D126" s="157"/>
      <c r="E126" s="157"/>
      <c r="F126" s="33"/>
      <c r="G126" s="169"/>
      <c r="H126" s="160"/>
      <c r="I126" s="156"/>
      <c r="J126" s="156"/>
      <c r="K126" s="156"/>
      <c r="L126" s="156"/>
      <c r="M126" s="156"/>
      <c r="N126" s="156"/>
      <c r="O126" s="48"/>
      <c r="P126" s="184"/>
      <c r="Q126" s="48"/>
    </row>
    <row r="127" spans="3:17" outlineLevel="2" x14ac:dyDescent="0.35">
      <c r="C127" s="53" t="s">
        <v>142</v>
      </c>
      <c r="D127" s="157"/>
      <c r="E127" s="157"/>
      <c r="F127" s="33"/>
      <c r="G127" s="169"/>
      <c r="H127" s="160"/>
      <c r="I127" s="156"/>
      <c r="J127" s="156"/>
      <c r="K127" s="156"/>
      <c r="L127" s="156"/>
      <c r="M127" s="156"/>
      <c r="N127" s="156"/>
      <c r="O127" s="48"/>
      <c r="P127" s="184"/>
      <c r="Q127" s="48"/>
    </row>
    <row r="128" spans="3:17" outlineLevel="2" x14ac:dyDescent="0.35">
      <c r="C128" s="53" t="s">
        <v>143</v>
      </c>
      <c r="D128" s="157"/>
      <c r="E128" s="157"/>
      <c r="F128" s="33"/>
      <c r="G128" s="169"/>
      <c r="H128" s="160"/>
      <c r="I128" s="156"/>
      <c r="J128" s="156"/>
      <c r="K128" s="156"/>
      <c r="L128" s="156"/>
      <c r="M128" s="156"/>
      <c r="N128" s="156"/>
      <c r="O128" s="48"/>
      <c r="P128" s="184"/>
      <c r="Q128" s="48"/>
    </row>
    <row r="129" spans="3:17" outlineLevel="2" x14ac:dyDescent="0.35">
      <c r="C129" s="53" t="s">
        <v>144</v>
      </c>
      <c r="D129" s="157"/>
      <c r="E129" s="157"/>
      <c r="F129" s="33"/>
      <c r="G129" s="169"/>
      <c r="H129" s="160"/>
      <c r="I129" s="156"/>
      <c r="J129" s="156"/>
      <c r="K129" s="156"/>
      <c r="L129" s="156"/>
      <c r="M129" s="156"/>
      <c r="N129" s="156"/>
      <c r="O129" s="48"/>
      <c r="P129" s="184"/>
      <c r="Q129" s="48"/>
    </row>
    <row r="130" spans="3:17" outlineLevel="2" x14ac:dyDescent="0.35">
      <c r="C130" s="52" t="s">
        <v>149</v>
      </c>
      <c r="D130" s="157"/>
      <c r="E130" s="157"/>
      <c r="F130" s="33"/>
      <c r="G130" s="159">
        <f>+SUM(G131:G134)</f>
        <v>0</v>
      </c>
      <c r="H130" s="160"/>
      <c r="I130" s="156"/>
      <c r="J130" s="156"/>
      <c r="K130" s="156"/>
      <c r="L130" s="156"/>
      <c r="M130" s="156"/>
      <c r="N130" s="156"/>
      <c r="O130" s="48"/>
      <c r="P130" s="186" t="s">
        <v>140</v>
      </c>
      <c r="Q130" s="48"/>
    </row>
    <row r="131" spans="3:17" outlineLevel="2" x14ac:dyDescent="0.35">
      <c r="C131" s="53" t="s">
        <v>150</v>
      </c>
      <c r="D131" s="157"/>
      <c r="E131" s="157"/>
      <c r="F131" s="33"/>
      <c r="G131" s="169"/>
      <c r="H131" s="160"/>
      <c r="I131" s="156"/>
      <c r="J131" s="156"/>
      <c r="K131" s="156"/>
      <c r="L131" s="156"/>
      <c r="M131" s="156"/>
      <c r="N131" s="156"/>
      <c r="O131" s="48"/>
      <c r="P131" s="184"/>
      <c r="Q131" s="48"/>
    </row>
    <row r="132" spans="3:17" outlineLevel="2" x14ac:dyDescent="0.35">
      <c r="C132" s="53" t="s">
        <v>142</v>
      </c>
      <c r="D132" s="157"/>
      <c r="E132" s="157"/>
      <c r="F132" s="33"/>
      <c r="G132" s="169"/>
      <c r="H132" s="160"/>
      <c r="I132" s="156"/>
      <c r="J132" s="156"/>
      <c r="K132" s="156"/>
      <c r="L132" s="156"/>
      <c r="M132" s="156"/>
      <c r="N132" s="156"/>
      <c r="O132" s="48"/>
      <c r="P132" s="184"/>
      <c r="Q132" s="48"/>
    </row>
    <row r="133" spans="3:17" outlineLevel="2" x14ac:dyDescent="0.35">
      <c r="C133" s="53" t="s">
        <v>143</v>
      </c>
      <c r="D133" s="157"/>
      <c r="E133" s="157"/>
      <c r="F133" s="33"/>
      <c r="G133" s="169"/>
      <c r="H133" s="160"/>
      <c r="I133" s="156"/>
      <c r="J133" s="156"/>
      <c r="K133" s="156"/>
      <c r="L133" s="156"/>
      <c r="M133" s="156"/>
      <c r="N133" s="156"/>
      <c r="O133" s="48"/>
      <c r="P133" s="184"/>
      <c r="Q133" s="48"/>
    </row>
    <row r="134" spans="3:17" outlineLevel="2" x14ac:dyDescent="0.35">
      <c r="C134" s="53" t="s">
        <v>144</v>
      </c>
      <c r="D134" s="157"/>
      <c r="E134" s="157"/>
      <c r="F134" s="33"/>
      <c r="G134" s="169"/>
      <c r="H134" s="160"/>
      <c r="I134" s="156"/>
      <c r="J134" s="156"/>
      <c r="K134" s="156"/>
      <c r="L134" s="156"/>
      <c r="M134" s="156"/>
      <c r="N134" s="156"/>
      <c r="O134" s="48"/>
      <c r="P134" s="184"/>
      <c r="Q134" s="48"/>
    </row>
    <row r="135" spans="3:17" outlineLevel="2" x14ac:dyDescent="0.35">
      <c r="C135" s="52" t="s">
        <v>151</v>
      </c>
      <c r="D135" s="157"/>
      <c r="E135" s="157"/>
      <c r="F135" s="33"/>
      <c r="G135" s="159">
        <f>+SUM(G136:G139)</f>
        <v>0</v>
      </c>
      <c r="H135" s="160"/>
      <c r="I135" s="156"/>
      <c r="J135" s="156"/>
      <c r="K135" s="156"/>
      <c r="L135" s="156"/>
      <c r="M135" s="156"/>
      <c r="N135" s="156"/>
      <c r="O135" s="48"/>
      <c r="P135" s="186" t="s">
        <v>140</v>
      </c>
      <c r="Q135" s="48"/>
    </row>
    <row r="136" spans="3:17" outlineLevel="2" x14ac:dyDescent="0.35">
      <c r="C136" s="53" t="s">
        <v>152</v>
      </c>
      <c r="D136" s="157"/>
      <c r="E136" s="157"/>
      <c r="F136" s="33"/>
      <c r="G136" s="169"/>
      <c r="H136" s="160"/>
      <c r="I136" s="156"/>
      <c r="J136" s="156"/>
      <c r="K136" s="156"/>
      <c r="L136" s="156"/>
      <c r="M136" s="156"/>
      <c r="N136" s="156"/>
      <c r="O136" s="48"/>
      <c r="P136" s="184"/>
      <c r="Q136" s="48"/>
    </row>
    <row r="137" spans="3:17" outlineLevel="2" x14ac:dyDescent="0.35">
      <c r="C137" s="53" t="s">
        <v>142</v>
      </c>
      <c r="D137" s="157"/>
      <c r="E137" s="157"/>
      <c r="F137" s="33"/>
      <c r="G137" s="169"/>
      <c r="H137" s="160"/>
      <c r="I137" s="156"/>
      <c r="J137" s="156"/>
      <c r="K137" s="156"/>
      <c r="L137" s="156"/>
      <c r="M137" s="156"/>
      <c r="N137" s="156"/>
      <c r="O137" s="48"/>
      <c r="P137" s="184"/>
      <c r="Q137" s="48"/>
    </row>
    <row r="138" spans="3:17" outlineLevel="2" x14ac:dyDescent="0.35">
      <c r="C138" s="53" t="s">
        <v>143</v>
      </c>
      <c r="D138" s="157"/>
      <c r="E138" s="157"/>
      <c r="F138" s="33"/>
      <c r="G138" s="169"/>
      <c r="H138" s="160"/>
      <c r="I138" s="156"/>
      <c r="J138" s="156"/>
      <c r="K138" s="156"/>
      <c r="L138" s="156"/>
      <c r="M138" s="156"/>
      <c r="N138" s="156"/>
      <c r="O138" s="48"/>
      <c r="P138" s="184"/>
      <c r="Q138" s="48"/>
    </row>
    <row r="139" spans="3:17" outlineLevel="2" x14ac:dyDescent="0.35">
      <c r="C139" s="53" t="s">
        <v>144</v>
      </c>
      <c r="D139" s="157"/>
      <c r="E139" s="157"/>
      <c r="F139" s="33"/>
      <c r="G139" s="169"/>
      <c r="H139" s="160"/>
      <c r="I139" s="156"/>
      <c r="J139" s="156"/>
      <c r="K139" s="156"/>
      <c r="L139" s="156"/>
      <c r="M139" s="156"/>
      <c r="N139" s="156"/>
      <c r="O139" s="48"/>
      <c r="P139" s="184"/>
      <c r="Q139" s="48"/>
    </row>
    <row r="140" spans="3:17" outlineLevel="2" x14ac:dyDescent="0.35">
      <c r="C140" s="50" t="s">
        <v>153</v>
      </c>
      <c r="D140" s="157"/>
      <c r="E140" s="157"/>
      <c r="F140" s="33"/>
      <c r="G140" s="187">
        <f>+G141+G144+G147+G150+G153+G156</f>
        <v>0</v>
      </c>
      <c r="H140" s="156"/>
      <c r="I140" s="156"/>
      <c r="J140" s="156"/>
      <c r="K140" s="156"/>
      <c r="L140" s="156"/>
      <c r="M140" s="156"/>
      <c r="N140" s="156"/>
      <c r="O140" s="48"/>
      <c r="P140" s="184"/>
      <c r="Q140" s="48"/>
    </row>
    <row r="141" spans="3:17" outlineLevel="2" x14ac:dyDescent="0.35">
      <c r="C141" s="52" t="s">
        <v>139</v>
      </c>
      <c r="D141" s="157"/>
      <c r="E141" s="157"/>
      <c r="F141" s="33"/>
      <c r="G141" s="159">
        <f>+G142+G143</f>
        <v>0</v>
      </c>
      <c r="H141" s="160"/>
      <c r="I141" s="156"/>
      <c r="J141" s="156"/>
      <c r="K141" s="156"/>
      <c r="L141" s="156"/>
      <c r="M141" s="156"/>
      <c r="N141" s="156"/>
      <c r="O141" s="48"/>
      <c r="P141" s="186" t="s">
        <v>140</v>
      </c>
      <c r="Q141" s="48"/>
    </row>
    <row r="142" spans="3:17" outlineLevel="2" x14ac:dyDescent="0.35">
      <c r="C142" s="53" t="s">
        <v>141</v>
      </c>
      <c r="D142" s="157"/>
      <c r="E142" s="157"/>
      <c r="F142" s="33"/>
      <c r="G142" s="169"/>
      <c r="H142" s="160"/>
      <c r="I142" s="156"/>
      <c r="J142" s="156"/>
      <c r="K142" s="156"/>
      <c r="L142" s="156"/>
      <c r="M142" s="156"/>
      <c r="N142" s="156"/>
      <c r="O142" s="48"/>
      <c r="P142" s="184"/>
      <c r="Q142" s="48"/>
    </row>
    <row r="143" spans="3:17" outlineLevel="2" x14ac:dyDescent="0.35">
      <c r="C143" s="53" t="s">
        <v>142</v>
      </c>
      <c r="D143" s="157"/>
      <c r="E143" s="157"/>
      <c r="F143" s="33"/>
      <c r="G143" s="169"/>
      <c r="H143" s="160"/>
      <c r="I143" s="156"/>
      <c r="J143" s="156"/>
      <c r="K143" s="156"/>
      <c r="L143" s="156"/>
      <c r="M143" s="156"/>
      <c r="N143" s="156"/>
      <c r="O143" s="48"/>
      <c r="P143" s="184"/>
      <c r="Q143" s="48"/>
    </row>
    <row r="144" spans="3:17" outlineLevel="2" x14ac:dyDescent="0.35">
      <c r="C144" s="52" t="s">
        <v>145</v>
      </c>
      <c r="D144" s="157"/>
      <c r="E144" s="157"/>
      <c r="F144" s="33"/>
      <c r="G144" s="159">
        <f>+G145+G146</f>
        <v>0</v>
      </c>
      <c r="H144" s="160"/>
      <c r="I144" s="156"/>
      <c r="J144" s="156"/>
      <c r="K144" s="156"/>
      <c r="L144" s="156"/>
      <c r="M144" s="156"/>
      <c r="N144" s="156"/>
      <c r="O144" s="48"/>
      <c r="P144" s="186" t="s">
        <v>140</v>
      </c>
      <c r="Q144" s="48"/>
    </row>
    <row r="145" spans="3:17" outlineLevel="2" x14ac:dyDescent="0.35">
      <c r="C145" s="53" t="s">
        <v>141</v>
      </c>
      <c r="D145" s="157"/>
      <c r="E145" s="157"/>
      <c r="F145" s="33"/>
      <c r="G145" s="169"/>
      <c r="H145" s="160"/>
      <c r="I145" s="156"/>
      <c r="J145" s="156"/>
      <c r="K145" s="156"/>
      <c r="L145" s="156"/>
      <c r="M145" s="156"/>
      <c r="N145" s="156"/>
      <c r="O145" s="48"/>
      <c r="P145" s="184"/>
      <c r="Q145" s="48"/>
    </row>
    <row r="146" spans="3:17" outlineLevel="2" x14ac:dyDescent="0.35">
      <c r="C146" s="53" t="s">
        <v>142</v>
      </c>
      <c r="D146" s="157"/>
      <c r="E146" s="157"/>
      <c r="F146" s="33"/>
      <c r="G146" s="169"/>
      <c r="H146" s="160"/>
      <c r="I146" s="156"/>
      <c r="J146" s="156"/>
      <c r="K146" s="156"/>
      <c r="L146" s="156"/>
      <c r="M146" s="156"/>
      <c r="N146" s="156"/>
      <c r="O146" s="48"/>
      <c r="P146" s="184"/>
      <c r="Q146" s="48"/>
    </row>
    <row r="147" spans="3:17" outlineLevel="2" x14ac:dyDescent="0.35">
      <c r="C147" s="52" t="s">
        <v>147</v>
      </c>
      <c r="D147" s="157"/>
      <c r="E147" s="157"/>
      <c r="F147" s="33"/>
      <c r="G147" s="159">
        <f>+G148+G149</f>
        <v>0</v>
      </c>
      <c r="H147" s="160"/>
      <c r="I147" s="156"/>
      <c r="J147" s="156"/>
      <c r="K147" s="156"/>
      <c r="L147" s="156"/>
      <c r="M147" s="156"/>
      <c r="N147" s="156"/>
      <c r="O147" s="48"/>
      <c r="P147" s="186" t="s">
        <v>140</v>
      </c>
      <c r="Q147" s="48"/>
    </row>
    <row r="148" spans="3:17" outlineLevel="2" x14ac:dyDescent="0.35">
      <c r="C148" s="53" t="s">
        <v>141</v>
      </c>
      <c r="D148" s="157"/>
      <c r="E148" s="157"/>
      <c r="F148" s="33"/>
      <c r="G148" s="169"/>
      <c r="H148" s="160"/>
      <c r="I148" s="156"/>
      <c r="J148" s="156"/>
      <c r="K148" s="156"/>
      <c r="L148" s="156"/>
      <c r="M148" s="156"/>
      <c r="N148" s="156"/>
      <c r="O148" s="48"/>
      <c r="P148" s="184"/>
      <c r="Q148" s="48"/>
    </row>
    <row r="149" spans="3:17" outlineLevel="2" x14ac:dyDescent="0.35">
      <c r="C149" s="53" t="s">
        <v>142</v>
      </c>
      <c r="D149" s="157"/>
      <c r="E149" s="157"/>
      <c r="F149" s="33"/>
      <c r="G149" s="169"/>
      <c r="H149" s="160"/>
      <c r="I149" s="156"/>
      <c r="J149" s="156"/>
      <c r="K149" s="156"/>
      <c r="L149" s="156"/>
      <c r="M149" s="156"/>
      <c r="N149" s="156"/>
      <c r="O149" s="48"/>
      <c r="P149" s="184"/>
      <c r="Q149" s="48"/>
    </row>
    <row r="150" spans="3:17" outlineLevel="2" x14ac:dyDescent="0.35">
      <c r="C150" s="52" t="s">
        <v>149</v>
      </c>
      <c r="D150" s="157"/>
      <c r="E150" s="157"/>
      <c r="F150" s="33"/>
      <c r="G150" s="159">
        <f>+G151+G152</f>
        <v>0</v>
      </c>
      <c r="H150" s="160"/>
      <c r="I150" s="156"/>
      <c r="J150" s="156"/>
      <c r="K150" s="156"/>
      <c r="L150" s="156"/>
      <c r="M150" s="156"/>
      <c r="N150" s="156"/>
      <c r="O150" s="48"/>
      <c r="P150" s="186" t="s">
        <v>140</v>
      </c>
      <c r="Q150" s="48"/>
    </row>
    <row r="151" spans="3:17" outlineLevel="2" x14ac:dyDescent="0.35">
      <c r="C151" s="53" t="s">
        <v>141</v>
      </c>
      <c r="D151" s="157"/>
      <c r="E151" s="157"/>
      <c r="F151" s="33"/>
      <c r="G151" s="169"/>
      <c r="H151" s="160"/>
      <c r="I151" s="156"/>
      <c r="J151" s="156"/>
      <c r="K151" s="156"/>
      <c r="L151" s="156"/>
      <c r="M151" s="156"/>
      <c r="N151" s="156"/>
      <c r="O151" s="48"/>
      <c r="P151" s="184"/>
      <c r="Q151" s="48"/>
    </row>
    <row r="152" spans="3:17" outlineLevel="2" x14ac:dyDescent="0.35">
      <c r="C152" s="53" t="s">
        <v>142</v>
      </c>
      <c r="D152" s="157"/>
      <c r="E152" s="157"/>
      <c r="F152" s="33"/>
      <c r="G152" s="169"/>
      <c r="H152" s="160"/>
      <c r="I152" s="156"/>
      <c r="J152" s="156"/>
      <c r="K152" s="156"/>
      <c r="L152" s="156"/>
      <c r="M152" s="156"/>
      <c r="N152" s="156"/>
      <c r="O152" s="48"/>
      <c r="P152" s="184"/>
      <c r="Q152" s="48"/>
    </row>
    <row r="153" spans="3:17" outlineLevel="2" x14ac:dyDescent="0.35">
      <c r="C153" s="52" t="s">
        <v>151</v>
      </c>
      <c r="D153" s="157"/>
      <c r="E153" s="157"/>
      <c r="F153" s="33"/>
      <c r="G153" s="159">
        <f>+G154+G155</f>
        <v>0</v>
      </c>
      <c r="H153" s="160"/>
      <c r="I153" s="156"/>
      <c r="J153" s="156"/>
      <c r="K153" s="156"/>
      <c r="L153" s="156"/>
      <c r="M153" s="156"/>
      <c r="N153" s="156"/>
      <c r="O153" s="48"/>
      <c r="P153" s="186" t="s">
        <v>140</v>
      </c>
      <c r="Q153" s="48"/>
    </row>
    <row r="154" spans="3:17" outlineLevel="2" x14ac:dyDescent="0.35">
      <c r="C154" s="53" t="s">
        <v>141</v>
      </c>
      <c r="D154" s="157"/>
      <c r="E154" s="157"/>
      <c r="F154" s="33"/>
      <c r="G154" s="169"/>
      <c r="H154" s="160"/>
      <c r="I154" s="156"/>
      <c r="J154" s="156"/>
      <c r="K154" s="156"/>
      <c r="L154" s="156"/>
      <c r="M154" s="156"/>
      <c r="N154" s="156"/>
      <c r="O154" s="48"/>
      <c r="P154" s="184"/>
      <c r="Q154" s="48"/>
    </row>
    <row r="155" spans="3:17" outlineLevel="2" x14ac:dyDescent="0.35">
      <c r="C155" s="53" t="s">
        <v>142</v>
      </c>
      <c r="D155" s="157"/>
      <c r="E155" s="157"/>
      <c r="F155" s="33"/>
      <c r="G155" s="169"/>
      <c r="H155" s="160"/>
      <c r="I155" s="156"/>
      <c r="J155" s="156"/>
      <c r="K155" s="156"/>
      <c r="L155" s="156"/>
      <c r="M155" s="156"/>
      <c r="N155" s="156"/>
      <c r="O155" s="48"/>
      <c r="P155" s="184"/>
      <c r="Q155" s="48"/>
    </row>
    <row r="156" spans="3:17" outlineLevel="2" x14ac:dyDescent="0.35">
      <c r="C156" s="52" t="s">
        <v>144</v>
      </c>
      <c r="D156" s="157"/>
      <c r="E156" s="157"/>
      <c r="F156" s="33"/>
      <c r="G156" s="159"/>
      <c r="H156" s="160"/>
      <c r="I156" s="156"/>
      <c r="J156" s="156"/>
      <c r="K156" s="156"/>
      <c r="L156" s="156"/>
      <c r="M156" s="156"/>
      <c r="N156" s="156"/>
      <c r="O156" s="48"/>
      <c r="P156" s="184"/>
      <c r="Q156" s="48"/>
    </row>
    <row r="157" spans="3:17" outlineLevel="2" x14ac:dyDescent="0.35">
      <c r="C157" s="54" t="s">
        <v>789</v>
      </c>
      <c r="D157" s="155" t="s">
        <v>154</v>
      </c>
      <c r="E157" s="155" t="s">
        <v>154</v>
      </c>
      <c r="F157" s="33"/>
      <c r="G157" s="43"/>
      <c r="H157" s="156"/>
      <c r="I157" s="156"/>
      <c r="J157" s="156"/>
      <c r="K157" s="39">
        <f>+K158+K167</f>
        <v>0</v>
      </c>
      <c r="L157" s="156"/>
      <c r="M157" s="156"/>
      <c r="N157" s="156"/>
      <c r="O157" s="48"/>
      <c r="P157" s="184"/>
      <c r="Q157" s="48"/>
    </row>
    <row r="158" spans="3:17" outlineLevel="2" x14ac:dyDescent="0.35">
      <c r="C158" s="45" t="s">
        <v>155</v>
      </c>
      <c r="D158" s="157"/>
      <c r="E158" s="157"/>
      <c r="F158" s="33"/>
      <c r="G158" s="185"/>
      <c r="H158" s="156"/>
      <c r="I158" s="156"/>
      <c r="J158" s="156"/>
      <c r="K158" s="185">
        <f>+SUM(K159:K166)</f>
        <v>0</v>
      </c>
      <c r="L158" s="156"/>
      <c r="M158" s="156"/>
      <c r="N158" s="156"/>
      <c r="O158" s="48"/>
      <c r="P158" s="186" t="s">
        <v>156</v>
      </c>
      <c r="Q158" s="48"/>
    </row>
    <row r="159" spans="3:17" outlineLevel="2" x14ac:dyDescent="0.35">
      <c r="C159" s="127" t="s">
        <v>822</v>
      </c>
      <c r="D159" s="157"/>
      <c r="E159" s="157"/>
      <c r="F159" s="33"/>
      <c r="G159" s="159"/>
      <c r="H159" s="160"/>
      <c r="I159" s="156"/>
      <c r="J159" s="161"/>
      <c r="K159" s="159"/>
      <c r="L159" s="160"/>
      <c r="M159" s="156"/>
      <c r="N159" s="156"/>
      <c r="O159" s="48"/>
      <c r="P159" s="184"/>
      <c r="Q159" s="48"/>
    </row>
    <row r="160" spans="3:17" outlineLevel="2" x14ac:dyDescent="0.35">
      <c r="C160" s="127" t="s">
        <v>823</v>
      </c>
      <c r="D160" s="157"/>
      <c r="E160" s="157"/>
      <c r="F160" s="33"/>
      <c r="G160" s="159"/>
      <c r="H160" s="160"/>
      <c r="I160" s="156"/>
      <c r="J160" s="161"/>
      <c r="K160" s="159"/>
      <c r="L160" s="160"/>
      <c r="M160" s="156"/>
      <c r="N160" s="156"/>
      <c r="O160" s="48"/>
      <c r="P160" s="184"/>
      <c r="Q160" s="48"/>
    </row>
    <row r="161" spans="3:17" outlineLevel="2" x14ac:dyDescent="0.35">
      <c r="C161" s="127" t="s">
        <v>824</v>
      </c>
      <c r="D161" s="157"/>
      <c r="E161" s="157"/>
      <c r="F161" s="33"/>
      <c r="G161" s="159"/>
      <c r="H161" s="160"/>
      <c r="I161" s="156"/>
      <c r="J161" s="161"/>
      <c r="K161" s="159"/>
      <c r="L161" s="160"/>
      <c r="M161" s="156"/>
      <c r="N161" s="156"/>
      <c r="O161" s="48"/>
      <c r="P161" s="184"/>
      <c r="Q161" s="48"/>
    </row>
    <row r="162" spans="3:17" outlineLevel="2" x14ac:dyDescent="0.35">
      <c r="C162" s="127" t="s">
        <v>825</v>
      </c>
      <c r="D162" s="157"/>
      <c r="E162" s="157"/>
      <c r="F162" s="33"/>
      <c r="G162" s="159"/>
      <c r="H162" s="160"/>
      <c r="I162" s="156"/>
      <c r="J162" s="161"/>
      <c r="K162" s="159"/>
      <c r="L162" s="160"/>
      <c r="M162" s="156"/>
      <c r="N162" s="156"/>
      <c r="O162" s="48"/>
      <c r="P162" s="184"/>
      <c r="Q162" s="48"/>
    </row>
    <row r="163" spans="3:17" outlineLevel="2" x14ac:dyDescent="0.35">
      <c r="C163" s="127" t="s">
        <v>826</v>
      </c>
      <c r="D163" s="157"/>
      <c r="E163" s="157"/>
      <c r="F163" s="33"/>
      <c r="G163" s="159"/>
      <c r="H163" s="160"/>
      <c r="I163" s="156"/>
      <c r="J163" s="161"/>
      <c r="K163" s="159"/>
      <c r="L163" s="160"/>
      <c r="M163" s="156"/>
      <c r="N163" s="156"/>
      <c r="O163" s="48"/>
      <c r="P163" s="184"/>
      <c r="Q163" s="48"/>
    </row>
    <row r="164" spans="3:17" outlineLevel="2" x14ac:dyDescent="0.35">
      <c r="C164" s="127" t="s">
        <v>827</v>
      </c>
      <c r="D164" s="157"/>
      <c r="E164" s="157"/>
      <c r="F164" s="33"/>
      <c r="G164" s="159"/>
      <c r="H164" s="160"/>
      <c r="I164" s="156"/>
      <c r="J164" s="161"/>
      <c r="K164" s="159"/>
      <c r="L164" s="160"/>
      <c r="M164" s="156"/>
      <c r="N164" s="156"/>
      <c r="O164" s="48"/>
      <c r="P164" s="184"/>
      <c r="Q164" s="48"/>
    </row>
    <row r="165" spans="3:17" outlineLevel="2" x14ac:dyDescent="0.35">
      <c r="C165" s="127" t="s">
        <v>828</v>
      </c>
      <c r="D165" s="157"/>
      <c r="E165" s="157"/>
      <c r="F165" s="33"/>
      <c r="G165" s="159"/>
      <c r="H165" s="160"/>
      <c r="I165" s="156"/>
      <c r="J165" s="161"/>
      <c r="K165" s="159"/>
      <c r="L165" s="160"/>
      <c r="M165" s="156"/>
      <c r="N165" s="156"/>
      <c r="O165" s="48"/>
      <c r="P165" s="184"/>
      <c r="Q165" s="48"/>
    </row>
    <row r="166" spans="3:17" outlineLevel="2" x14ac:dyDescent="0.35">
      <c r="C166" s="127" t="s">
        <v>835</v>
      </c>
      <c r="D166" s="157"/>
      <c r="E166" s="157"/>
      <c r="F166" s="33"/>
      <c r="G166" s="159"/>
      <c r="H166" s="160"/>
      <c r="I166" s="156"/>
      <c r="J166" s="161"/>
      <c r="K166" s="159"/>
      <c r="L166" s="160"/>
      <c r="M166" s="156"/>
      <c r="N166" s="156"/>
      <c r="O166" s="48"/>
      <c r="P166" s="184"/>
      <c r="Q166" s="48"/>
    </row>
    <row r="167" spans="3:17" outlineLevel="2" x14ac:dyDescent="0.35">
      <c r="C167" s="45" t="s">
        <v>158</v>
      </c>
      <c r="D167" s="157"/>
      <c r="E167" s="157"/>
      <c r="F167" s="33"/>
      <c r="G167" s="159"/>
      <c r="H167" s="160"/>
      <c r="I167" s="156"/>
      <c r="J167" s="161"/>
      <c r="K167" s="159"/>
      <c r="L167" s="160"/>
      <c r="M167" s="156"/>
      <c r="N167" s="156"/>
      <c r="O167" s="48"/>
      <c r="P167" s="186" t="s">
        <v>156</v>
      </c>
      <c r="Q167" s="48"/>
    </row>
    <row r="168" spans="3:17" outlineLevel="2" x14ac:dyDescent="0.35">
      <c r="C168" s="55" t="s">
        <v>157</v>
      </c>
      <c r="D168" s="157"/>
      <c r="E168" s="157"/>
      <c r="F168" s="33"/>
      <c r="G168" s="169"/>
      <c r="H168" s="160"/>
      <c r="I168" s="156"/>
      <c r="J168" s="161"/>
      <c r="K168" s="169"/>
      <c r="L168" s="160"/>
      <c r="M168" s="156"/>
      <c r="N168" s="156"/>
      <c r="O168" s="48"/>
      <c r="P168" s="184"/>
      <c r="Q168" s="48"/>
    </row>
    <row r="169" spans="3:17" outlineLevel="2" x14ac:dyDescent="0.35">
      <c r="C169" s="29" t="s">
        <v>159</v>
      </c>
      <c r="D169" s="155" t="s">
        <v>160</v>
      </c>
      <c r="E169" s="155" t="s">
        <v>160</v>
      </c>
      <c r="F169" s="33"/>
      <c r="G169" s="188">
        <f t="shared" ref="G169:N169" si="0">SUM(G170:G181)</f>
        <v>0</v>
      </c>
      <c r="H169" s="39">
        <f t="shared" si="0"/>
        <v>0</v>
      </c>
      <c r="I169" s="39">
        <f t="shared" si="0"/>
        <v>0</v>
      </c>
      <c r="J169" s="39">
        <f t="shared" si="0"/>
        <v>0</v>
      </c>
      <c r="K169" s="43">
        <f t="shared" si="0"/>
        <v>0</v>
      </c>
      <c r="L169" s="39">
        <f t="shared" si="0"/>
        <v>0</v>
      </c>
      <c r="M169" s="39">
        <f t="shared" si="0"/>
        <v>0</v>
      </c>
      <c r="N169" s="39">
        <f t="shared" si="0"/>
        <v>0</v>
      </c>
      <c r="O169" s="48"/>
      <c r="P169" s="184"/>
      <c r="Q169" s="48"/>
    </row>
    <row r="170" spans="3:17" outlineLevel="2" x14ac:dyDescent="0.35">
      <c r="C170" s="45" t="s">
        <v>161</v>
      </c>
      <c r="D170" s="157"/>
      <c r="E170" s="157"/>
      <c r="F170" s="33"/>
      <c r="G170" s="159"/>
      <c r="H170" s="160"/>
      <c r="I170" s="156"/>
      <c r="J170" s="156"/>
      <c r="K170" s="156"/>
      <c r="L170" s="156"/>
      <c r="M170" s="156"/>
      <c r="N170" s="156"/>
      <c r="O170" s="48"/>
      <c r="P170" s="186" t="s">
        <v>156</v>
      </c>
      <c r="Q170" s="48"/>
    </row>
    <row r="171" spans="3:17" outlineLevel="2" x14ac:dyDescent="0.35">
      <c r="C171" s="45" t="s">
        <v>162</v>
      </c>
      <c r="D171" s="157"/>
      <c r="E171" s="157"/>
      <c r="F171" s="33"/>
      <c r="G171" s="159"/>
      <c r="H171" s="160"/>
      <c r="I171" s="156"/>
      <c r="J171" s="156"/>
      <c r="K171" s="156"/>
      <c r="L171" s="156"/>
      <c r="M171" s="156"/>
      <c r="N171" s="156"/>
      <c r="O171" s="48"/>
      <c r="P171" s="186" t="s">
        <v>156</v>
      </c>
      <c r="Q171" s="48"/>
    </row>
    <row r="172" spans="3:17" outlineLevel="2" x14ac:dyDescent="0.35">
      <c r="C172" s="45" t="s">
        <v>163</v>
      </c>
      <c r="D172" s="157"/>
      <c r="E172" s="157"/>
      <c r="F172" s="33"/>
      <c r="G172" s="159"/>
      <c r="H172" s="160"/>
      <c r="I172" s="156"/>
      <c r="J172" s="156"/>
      <c r="K172" s="189"/>
      <c r="L172" s="156"/>
      <c r="M172" s="156"/>
      <c r="N172" s="189"/>
      <c r="O172" s="48"/>
      <c r="P172" s="186" t="s">
        <v>156</v>
      </c>
      <c r="Q172" s="48"/>
    </row>
    <row r="173" spans="3:17" outlineLevel="2" x14ac:dyDescent="0.35">
      <c r="C173" s="45" t="s">
        <v>164</v>
      </c>
      <c r="D173" s="157"/>
      <c r="E173" s="157"/>
      <c r="F173" s="33"/>
      <c r="G173" s="159"/>
      <c r="H173" s="160"/>
      <c r="I173" s="156"/>
      <c r="J173" s="161"/>
      <c r="K173" s="159"/>
      <c r="L173" s="160"/>
      <c r="M173" s="161"/>
      <c r="N173" s="159"/>
      <c r="O173" s="48"/>
      <c r="P173" s="186" t="s">
        <v>156</v>
      </c>
      <c r="Q173" s="48"/>
    </row>
    <row r="174" spans="3:17" outlineLevel="2" x14ac:dyDescent="0.35">
      <c r="C174" s="45" t="s">
        <v>165</v>
      </c>
      <c r="D174" s="157"/>
      <c r="E174" s="157"/>
      <c r="F174" s="33"/>
      <c r="G174" s="159"/>
      <c r="H174" s="160"/>
      <c r="I174" s="156"/>
      <c r="J174" s="161"/>
      <c r="K174" s="159"/>
      <c r="L174" s="160"/>
      <c r="M174" s="161"/>
      <c r="N174" s="159"/>
      <c r="O174" s="48"/>
      <c r="P174" s="186" t="s">
        <v>156</v>
      </c>
      <c r="Q174" s="48"/>
    </row>
    <row r="175" spans="3:17" outlineLevel="2" x14ac:dyDescent="0.35">
      <c r="C175" s="45" t="s">
        <v>166</v>
      </c>
      <c r="D175" s="157"/>
      <c r="E175" s="157"/>
      <c r="F175" s="33"/>
      <c r="G175" s="159"/>
      <c r="H175" s="160"/>
      <c r="I175" s="156"/>
      <c r="J175" s="161"/>
      <c r="K175" s="159"/>
      <c r="L175" s="160"/>
      <c r="M175" s="161"/>
      <c r="N175" s="159"/>
      <c r="O175" s="48"/>
      <c r="P175" s="186" t="s">
        <v>156</v>
      </c>
      <c r="Q175" s="48"/>
    </row>
    <row r="176" spans="3:17" outlineLevel="2" x14ac:dyDescent="0.35">
      <c r="C176" s="45" t="s">
        <v>167</v>
      </c>
      <c r="D176" s="157"/>
      <c r="E176" s="157"/>
      <c r="F176" s="33"/>
      <c r="G176" s="159"/>
      <c r="H176" s="160"/>
      <c r="I176" s="156"/>
      <c r="J176" s="161"/>
      <c r="K176" s="159"/>
      <c r="L176" s="160"/>
      <c r="M176" s="156"/>
      <c r="N176" s="32"/>
      <c r="O176" s="48"/>
      <c r="P176" s="186" t="s">
        <v>156</v>
      </c>
      <c r="Q176" s="48"/>
    </row>
    <row r="177" spans="1:22" outlineLevel="2" x14ac:dyDescent="0.35">
      <c r="C177" s="45" t="s">
        <v>168</v>
      </c>
      <c r="D177" s="157"/>
      <c r="E177" s="157"/>
      <c r="F177" s="33"/>
      <c r="G177" s="159"/>
      <c r="H177" s="160"/>
      <c r="I177" s="156"/>
      <c r="J177" s="161"/>
      <c r="K177" s="159"/>
      <c r="L177" s="160"/>
      <c r="M177" s="161"/>
      <c r="N177" s="159"/>
      <c r="O177" s="48"/>
      <c r="P177" s="186" t="s">
        <v>156</v>
      </c>
      <c r="Q177" s="48"/>
    </row>
    <row r="178" spans="1:22" outlineLevel="2" x14ac:dyDescent="0.35">
      <c r="C178" s="45" t="s">
        <v>169</v>
      </c>
      <c r="D178" s="157"/>
      <c r="E178" s="157"/>
      <c r="F178" s="30"/>
      <c r="G178" s="159"/>
      <c r="H178" s="160"/>
      <c r="I178" s="156"/>
      <c r="J178" s="161"/>
      <c r="K178" s="159"/>
      <c r="L178" s="160"/>
      <c r="M178" s="161"/>
      <c r="N178" s="159"/>
      <c r="O178" s="48"/>
      <c r="P178" s="186" t="s">
        <v>170</v>
      </c>
      <c r="Q178" s="48"/>
    </row>
    <row r="179" spans="1:22" outlineLevel="2" x14ac:dyDescent="0.35">
      <c r="C179" s="45" t="s">
        <v>171</v>
      </c>
      <c r="D179" s="157"/>
      <c r="E179" s="157"/>
      <c r="F179" s="33"/>
      <c r="G179" s="159"/>
      <c r="H179" s="160"/>
      <c r="I179" s="156"/>
      <c r="J179" s="161"/>
      <c r="K179" s="159"/>
      <c r="L179" s="160"/>
      <c r="M179" s="161"/>
      <c r="N179" s="159"/>
      <c r="O179" s="48"/>
      <c r="P179" s="186" t="s">
        <v>172</v>
      </c>
      <c r="Q179" s="48"/>
    </row>
    <row r="180" spans="1:22" outlineLevel="2" x14ac:dyDescent="0.35">
      <c r="C180" s="45" t="s">
        <v>173</v>
      </c>
      <c r="D180" s="157"/>
      <c r="E180" s="157"/>
      <c r="F180" s="33"/>
      <c r="G180" s="159"/>
      <c r="H180" s="160"/>
      <c r="I180" s="156"/>
      <c r="J180" s="161"/>
      <c r="K180" s="159"/>
      <c r="L180" s="160"/>
      <c r="M180" s="161"/>
      <c r="N180" s="159"/>
      <c r="O180" s="48"/>
      <c r="P180" s="186" t="s">
        <v>156</v>
      </c>
      <c r="Q180" s="48"/>
    </row>
    <row r="181" spans="1:22" outlineLevel="2" x14ac:dyDescent="0.35">
      <c r="C181" s="45" t="s">
        <v>174</v>
      </c>
      <c r="D181" s="157"/>
      <c r="E181" s="157"/>
      <c r="F181" s="26"/>
      <c r="G181" s="159"/>
      <c r="H181" s="160"/>
      <c r="I181" s="156"/>
      <c r="J181" s="161"/>
      <c r="K181" s="159"/>
      <c r="L181" s="160"/>
      <c r="M181" s="161"/>
      <c r="N181" s="159"/>
      <c r="O181" s="48"/>
      <c r="P181" s="186" t="s">
        <v>156</v>
      </c>
      <c r="Q181" s="48"/>
    </row>
    <row r="182" spans="1:22" outlineLevel="2" x14ac:dyDescent="0.35">
      <c r="C182" s="29" t="s">
        <v>785</v>
      </c>
      <c r="D182" s="157"/>
      <c r="E182" s="157" t="s">
        <v>175</v>
      </c>
      <c r="F182" s="30"/>
      <c r="G182" s="159"/>
      <c r="H182" s="160"/>
      <c r="I182" s="156"/>
      <c r="J182" s="161"/>
      <c r="K182" s="159"/>
      <c r="L182" s="160"/>
      <c r="M182" s="161"/>
      <c r="N182" s="159"/>
      <c r="O182" s="48"/>
      <c r="P182" s="186" t="s">
        <v>176</v>
      </c>
      <c r="Q182" s="48"/>
    </row>
    <row r="183" spans="1:22" outlineLevel="2" x14ac:dyDescent="0.35">
      <c r="C183" s="177" t="s">
        <v>177</v>
      </c>
      <c r="D183" s="190" t="s">
        <v>178</v>
      </c>
      <c r="E183" s="190" t="s">
        <v>178</v>
      </c>
      <c r="F183" s="42"/>
      <c r="G183" s="159"/>
      <c r="H183" s="160"/>
      <c r="I183" s="156"/>
      <c r="J183" s="161"/>
      <c r="K183" s="159"/>
      <c r="L183" s="160"/>
      <c r="M183" s="161"/>
      <c r="N183" s="159"/>
      <c r="O183" s="48"/>
      <c r="P183" s="186" t="s">
        <v>156</v>
      </c>
      <c r="Q183" s="48"/>
    </row>
    <row r="184" spans="1:22" outlineLevel="2" x14ac:dyDescent="0.35">
      <c r="C184" s="56"/>
      <c r="D184" s="136"/>
      <c r="E184" s="136"/>
      <c r="F184" s="136"/>
      <c r="G184" s="173"/>
      <c r="H184" s="172"/>
      <c r="I184" s="172"/>
      <c r="J184" s="172"/>
      <c r="K184" s="172"/>
      <c r="L184" s="172"/>
      <c r="M184" s="172"/>
      <c r="N184" s="172"/>
      <c r="O184" s="48"/>
      <c r="P184" s="191"/>
      <c r="Q184" s="48"/>
    </row>
    <row r="185" spans="1:22" outlineLevel="2" x14ac:dyDescent="0.35">
      <c r="C185" s="38" t="s">
        <v>179</v>
      </c>
      <c r="D185" s="164" t="s">
        <v>180</v>
      </c>
      <c r="E185" s="164" t="s">
        <v>180</v>
      </c>
      <c r="F185" s="30"/>
      <c r="G185" s="39">
        <f t="shared" ref="G185:N185" si="1">+G112+G157+G169++G182+G183</f>
        <v>0</v>
      </c>
      <c r="H185" s="39">
        <f t="shared" si="1"/>
        <v>0</v>
      </c>
      <c r="I185" s="39">
        <f t="shared" si="1"/>
        <v>0</v>
      </c>
      <c r="J185" s="39">
        <f t="shared" si="1"/>
        <v>0</v>
      </c>
      <c r="K185" s="39">
        <f t="shared" si="1"/>
        <v>0</v>
      </c>
      <c r="L185" s="39">
        <f t="shared" si="1"/>
        <v>0</v>
      </c>
      <c r="M185" s="39">
        <f t="shared" si="1"/>
        <v>0</v>
      </c>
      <c r="N185" s="39">
        <f t="shared" si="1"/>
        <v>0</v>
      </c>
      <c r="P185" s="184"/>
    </row>
    <row r="186" spans="1:22" outlineLevel="1" x14ac:dyDescent="0.35">
      <c r="C186" s="56"/>
      <c r="D186" s="136"/>
      <c r="E186" s="136"/>
      <c r="F186" s="136"/>
      <c r="G186" s="173"/>
      <c r="H186" s="172"/>
      <c r="I186" s="172"/>
      <c r="J186" s="172"/>
      <c r="K186" s="172"/>
      <c r="L186" s="172"/>
      <c r="M186" s="172"/>
      <c r="N186" s="172"/>
      <c r="O186" s="48"/>
      <c r="P186" s="48"/>
      <c r="Q186" s="48"/>
    </row>
    <row r="187" spans="1:22" s="150" customFormat="1" ht="18.5" outlineLevel="1" x14ac:dyDescent="0.35">
      <c r="A187" s="297"/>
      <c r="C187" s="149" t="s">
        <v>181</v>
      </c>
      <c r="D187" s="149"/>
      <c r="E187" s="149"/>
      <c r="F187" s="149"/>
      <c r="G187" s="174"/>
      <c r="H187" s="174"/>
      <c r="I187" s="174"/>
      <c r="J187" s="174"/>
      <c r="K187" s="174"/>
      <c r="L187" s="174"/>
      <c r="M187" s="174"/>
      <c r="N187" s="174"/>
      <c r="O187" s="24"/>
      <c r="P187" s="24"/>
      <c r="Q187" s="24"/>
      <c r="R187" s="24"/>
      <c r="S187" s="24"/>
      <c r="T187" s="24"/>
      <c r="U187" s="24"/>
      <c r="V187" s="24"/>
    </row>
    <row r="188" spans="1:22" outlineLevel="2" x14ac:dyDescent="0.35">
      <c r="A188" s="297"/>
      <c r="C188" s="56"/>
      <c r="D188" s="136"/>
      <c r="E188" s="136"/>
      <c r="F188" s="136"/>
      <c r="G188" s="173"/>
      <c r="H188" s="172"/>
      <c r="I188" s="172"/>
      <c r="J188" s="172"/>
      <c r="K188" s="172"/>
      <c r="L188" s="172"/>
      <c r="M188" s="172"/>
      <c r="N188" s="172"/>
      <c r="P188" s="15"/>
    </row>
    <row r="189" spans="1:22" outlineLevel="2" x14ac:dyDescent="0.35">
      <c r="A189" s="297"/>
      <c r="C189" s="57" t="s">
        <v>182</v>
      </c>
      <c r="D189" s="57"/>
      <c r="E189" s="57"/>
      <c r="F189" s="57"/>
      <c r="G189" s="192"/>
      <c r="H189" s="192"/>
      <c r="I189" s="192"/>
      <c r="J189" s="192"/>
      <c r="K189" s="192"/>
      <c r="L189" s="192"/>
      <c r="M189" s="192"/>
      <c r="N189" s="192"/>
      <c r="O189" s="58"/>
      <c r="P189" s="58"/>
      <c r="Q189" s="58"/>
      <c r="R189" s="58"/>
      <c r="S189" s="58"/>
      <c r="T189" s="58"/>
      <c r="U189" s="58"/>
      <c r="V189" s="58"/>
    </row>
    <row r="190" spans="1:22" outlineLevel="2" x14ac:dyDescent="0.35">
      <c r="A190" s="297"/>
      <c r="C190" s="56"/>
      <c r="D190" s="136"/>
      <c r="E190" s="136"/>
      <c r="F190" s="136"/>
      <c r="G190" s="173"/>
      <c r="H190" s="172"/>
      <c r="I190" s="172"/>
      <c r="J190" s="172"/>
      <c r="K190" s="172"/>
      <c r="L190" s="172"/>
      <c r="M190" s="172"/>
      <c r="N190" s="172"/>
      <c r="O190" s="48"/>
      <c r="P190" s="48"/>
      <c r="Q190" s="48"/>
    </row>
    <row r="191" spans="1:22" outlineLevel="2" x14ac:dyDescent="0.35">
      <c r="A191" s="297"/>
      <c r="C191" s="59" t="s">
        <v>183</v>
      </c>
      <c r="D191" s="155" t="s">
        <v>184</v>
      </c>
      <c r="E191" s="155" t="s">
        <v>184</v>
      </c>
      <c r="F191" s="33"/>
      <c r="G191" s="193"/>
      <c r="H191" s="193"/>
      <c r="I191" s="193"/>
      <c r="J191" s="193"/>
      <c r="K191" s="156"/>
      <c r="L191" s="156"/>
      <c r="M191" s="156"/>
      <c r="N191" s="156"/>
      <c r="O191" s="48"/>
      <c r="P191" s="194" t="s">
        <v>185</v>
      </c>
      <c r="Q191" s="48"/>
    </row>
    <row r="192" spans="1:22" outlineLevel="2" x14ac:dyDescent="0.35">
      <c r="A192" s="297"/>
      <c r="C192" s="45" t="s">
        <v>777</v>
      </c>
      <c r="D192" s="157"/>
      <c r="E192" s="157"/>
      <c r="F192" s="33"/>
      <c r="G192" s="159"/>
      <c r="H192" s="159"/>
      <c r="I192" s="159"/>
      <c r="J192" s="159"/>
      <c r="K192" s="160"/>
      <c r="L192" s="156"/>
      <c r="M192" s="156"/>
      <c r="N192" s="156"/>
      <c r="O192" s="48"/>
      <c r="P192" s="195"/>
      <c r="Q192" s="48"/>
    </row>
    <row r="193" spans="1:17" outlineLevel="2" x14ac:dyDescent="0.35">
      <c r="A193" s="297"/>
      <c r="C193" s="45" t="s">
        <v>778</v>
      </c>
      <c r="D193" s="157"/>
      <c r="E193" s="157"/>
      <c r="F193" s="33"/>
      <c r="G193" s="159"/>
      <c r="H193" s="159"/>
      <c r="I193" s="159"/>
      <c r="J193" s="159"/>
      <c r="K193" s="160"/>
      <c r="L193" s="156"/>
      <c r="M193" s="156"/>
      <c r="N193" s="156"/>
      <c r="O193" s="48"/>
      <c r="P193" s="184"/>
      <c r="Q193" s="48"/>
    </row>
    <row r="194" spans="1:17" outlineLevel="2" x14ac:dyDescent="0.35">
      <c r="A194" s="297"/>
      <c r="C194" s="45" t="s">
        <v>779</v>
      </c>
      <c r="D194" s="157"/>
      <c r="E194" s="157"/>
      <c r="F194" s="33"/>
      <c r="G194" s="159"/>
      <c r="H194" s="159"/>
      <c r="I194" s="159"/>
      <c r="J194" s="159"/>
      <c r="K194" s="160"/>
      <c r="L194" s="156"/>
      <c r="M194" s="156"/>
      <c r="N194" s="156"/>
      <c r="O194" s="48"/>
      <c r="P194" s="184"/>
      <c r="Q194" s="48"/>
    </row>
    <row r="195" spans="1:17" outlineLevel="2" x14ac:dyDescent="0.35">
      <c r="A195" s="297"/>
      <c r="C195" s="45" t="s">
        <v>780</v>
      </c>
      <c r="D195" s="157"/>
      <c r="E195" s="157"/>
      <c r="F195" s="33"/>
      <c r="G195" s="159"/>
      <c r="H195" s="159"/>
      <c r="I195" s="159"/>
      <c r="J195" s="159"/>
      <c r="K195" s="160"/>
      <c r="L195" s="156"/>
      <c r="M195" s="156"/>
      <c r="N195" s="156"/>
      <c r="O195" s="48"/>
      <c r="P195" s="184"/>
      <c r="Q195" s="48"/>
    </row>
    <row r="196" spans="1:17" outlineLevel="2" x14ac:dyDescent="0.35">
      <c r="A196" s="297"/>
      <c r="C196" s="45" t="s">
        <v>781</v>
      </c>
      <c r="D196" s="157"/>
      <c r="E196" s="157"/>
      <c r="F196" s="33"/>
      <c r="G196" s="159"/>
      <c r="H196" s="159"/>
      <c r="I196" s="159"/>
      <c r="J196" s="159"/>
      <c r="K196" s="160"/>
      <c r="L196" s="156"/>
      <c r="M196" s="156"/>
      <c r="N196" s="156"/>
      <c r="O196" s="48"/>
      <c r="P196" s="184"/>
      <c r="Q196" s="48"/>
    </row>
    <row r="197" spans="1:17" outlineLevel="2" x14ac:dyDescent="0.35">
      <c r="A197" s="297"/>
      <c r="C197" s="45" t="s">
        <v>782</v>
      </c>
      <c r="D197" s="157"/>
      <c r="E197" s="157"/>
      <c r="F197" s="33"/>
      <c r="G197" s="159"/>
      <c r="H197" s="159"/>
      <c r="I197" s="159"/>
      <c r="J197" s="159"/>
      <c r="K197" s="160"/>
      <c r="L197" s="156"/>
      <c r="M197" s="156"/>
      <c r="N197" s="156"/>
      <c r="O197" s="48"/>
      <c r="P197" s="184"/>
      <c r="Q197" s="48"/>
    </row>
    <row r="198" spans="1:17" outlineLevel="2" x14ac:dyDescent="0.35">
      <c r="A198" s="297"/>
      <c r="C198" s="59" t="s">
        <v>186</v>
      </c>
      <c r="D198" s="155" t="s">
        <v>187</v>
      </c>
      <c r="E198" s="155" t="s">
        <v>187</v>
      </c>
      <c r="F198" s="33"/>
      <c r="G198" s="196"/>
      <c r="H198" s="196"/>
      <c r="I198" s="196"/>
      <c r="J198" s="196"/>
      <c r="K198" s="156"/>
      <c r="L198" s="156"/>
      <c r="M198" s="156"/>
      <c r="N198" s="156"/>
      <c r="O198" s="48"/>
      <c r="P198" s="194" t="s">
        <v>185</v>
      </c>
      <c r="Q198" s="48"/>
    </row>
    <row r="199" spans="1:17" outlineLevel="2" x14ac:dyDescent="0.35">
      <c r="A199" s="297"/>
      <c r="C199" s="45" t="s">
        <v>777</v>
      </c>
      <c r="D199" s="157"/>
      <c r="E199" s="157"/>
      <c r="F199" s="33"/>
      <c r="G199" s="159"/>
      <c r="H199" s="159"/>
      <c r="I199" s="159"/>
      <c r="J199" s="159"/>
      <c r="K199" s="160"/>
      <c r="L199" s="156"/>
      <c r="M199" s="156"/>
      <c r="N199" s="156"/>
      <c r="O199" s="48"/>
      <c r="P199" s="184"/>
      <c r="Q199" s="48"/>
    </row>
    <row r="200" spans="1:17" outlineLevel="2" x14ac:dyDescent="0.35">
      <c r="A200" s="297"/>
      <c r="C200" s="45" t="s">
        <v>778</v>
      </c>
      <c r="D200" s="157"/>
      <c r="E200" s="157"/>
      <c r="F200" s="33"/>
      <c r="G200" s="159"/>
      <c r="H200" s="159"/>
      <c r="I200" s="159"/>
      <c r="J200" s="159"/>
      <c r="K200" s="160"/>
      <c r="L200" s="156"/>
      <c r="M200" s="156"/>
      <c r="N200" s="156"/>
      <c r="O200" s="48"/>
      <c r="P200" s="184"/>
      <c r="Q200" s="48"/>
    </row>
    <row r="201" spans="1:17" outlineLevel="2" x14ac:dyDescent="0.35">
      <c r="A201" s="297"/>
      <c r="C201" s="45" t="s">
        <v>779</v>
      </c>
      <c r="D201" s="157"/>
      <c r="E201" s="157"/>
      <c r="F201" s="33"/>
      <c r="G201" s="159"/>
      <c r="H201" s="159"/>
      <c r="I201" s="159"/>
      <c r="J201" s="159"/>
      <c r="K201" s="160"/>
      <c r="L201" s="156"/>
      <c r="M201" s="156"/>
      <c r="N201" s="156"/>
      <c r="O201" s="48"/>
      <c r="P201" s="184"/>
      <c r="Q201" s="48"/>
    </row>
    <row r="202" spans="1:17" outlineLevel="2" x14ac:dyDescent="0.35">
      <c r="A202" s="297"/>
      <c r="C202" s="45" t="s">
        <v>780</v>
      </c>
      <c r="D202" s="157"/>
      <c r="E202" s="157"/>
      <c r="F202" s="33"/>
      <c r="G202" s="159"/>
      <c r="H202" s="159"/>
      <c r="I202" s="159"/>
      <c r="J202" s="159"/>
      <c r="K202" s="160"/>
      <c r="L202" s="156"/>
      <c r="M202" s="156"/>
      <c r="N202" s="156"/>
      <c r="O202" s="48"/>
      <c r="P202" s="184"/>
      <c r="Q202" s="48"/>
    </row>
    <row r="203" spans="1:17" outlineLevel="2" x14ac:dyDescent="0.35">
      <c r="A203" s="297"/>
      <c r="C203" s="45" t="s">
        <v>781</v>
      </c>
      <c r="D203" s="157"/>
      <c r="E203" s="157"/>
      <c r="F203" s="33"/>
      <c r="G203" s="159"/>
      <c r="H203" s="159"/>
      <c r="I203" s="159"/>
      <c r="J203" s="159"/>
      <c r="K203" s="160"/>
      <c r="L203" s="156"/>
      <c r="M203" s="156"/>
      <c r="N203" s="156"/>
      <c r="O203" s="48"/>
      <c r="P203" s="184"/>
      <c r="Q203" s="48"/>
    </row>
    <row r="204" spans="1:17" outlineLevel="2" x14ac:dyDescent="0.35">
      <c r="A204" s="297"/>
      <c r="C204" s="45" t="s">
        <v>782</v>
      </c>
      <c r="D204" s="157"/>
      <c r="E204" s="157"/>
      <c r="F204" s="33"/>
      <c r="G204" s="159"/>
      <c r="H204" s="159"/>
      <c r="I204" s="159"/>
      <c r="J204" s="159"/>
      <c r="K204" s="160"/>
      <c r="L204" s="156"/>
      <c r="M204" s="156"/>
      <c r="N204" s="156"/>
      <c r="O204" s="48"/>
      <c r="P204" s="184"/>
      <c r="Q204" s="48"/>
    </row>
    <row r="205" spans="1:17" outlineLevel="2" x14ac:dyDescent="0.35">
      <c r="A205" s="297"/>
      <c r="C205" s="59" t="s">
        <v>188</v>
      </c>
      <c r="D205" s="155" t="s">
        <v>189</v>
      </c>
      <c r="E205" s="155" t="s">
        <v>189</v>
      </c>
      <c r="F205" s="33"/>
      <c r="G205" s="196"/>
      <c r="H205" s="196"/>
      <c r="I205" s="196"/>
      <c r="J205" s="196"/>
      <c r="K205" s="156"/>
      <c r="L205" s="156"/>
      <c r="M205" s="156"/>
      <c r="N205" s="156"/>
      <c r="O205" s="48"/>
      <c r="P205" s="194" t="s">
        <v>185</v>
      </c>
      <c r="Q205" s="48"/>
    </row>
    <row r="206" spans="1:17" outlineLevel="2" x14ac:dyDescent="0.35">
      <c r="A206" s="297"/>
      <c r="C206" s="45" t="s">
        <v>777</v>
      </c>
      <c r="D206" s="157"/>
      <c r="E206" s="157"/>
      <c r="F206" s="33"/>
      <c r="G206" s="159"/>
      <c r="H206" s="159"/>
      <c r="I206" s="159"/>
      <c r="J206" s="159"/>
      <c r="K206" s="160"/>
      <c r="L206" s="156"/>
      <c r="M206" s="156"/>
      <c r="N206" s="156"/>
      <c r="O206" s="48"/>
      <c r="P206" s="184"/>
      <c r="Q206" s="48"/>
    </row>
    <row r="207" spans="1:17" outlineLevel="2" x14ac:dyDescent="0.35">
      <c r="A207" s="297"/>
      <c r="C207" s="45" t="s">
        <v>778</v>
      </c>
      <c r="D207" s="157"/>
      <c r="E207" s="157"/>
      <c r="F207" s="33"/>
      <c r="G207" s="159"/>
      <c r="H207" s="159"/>
      <c r="I207" s="159"/>
      <c r="J207" s="159"/>
      <c r="K207" s="160"/>
      <c r="L207" s="156"/>
      <c r="M207" s="156"/>
      <c r="N207" s="156"/>
      <c r="O207" s="48"/>
      <c r="P207" s="184"/>
      <c r="Q207" s="48"/>
    </row>
    <row r="208" spans="1:17" outlineLevel="2" x14ac:dyDescent="0.35">
      <c r="A208" s="297"/>
      <c r="C208" s="45" t="s">
        <v>779</v>
      </c>
      <c r="D208" s="157"/>
      <c r="E208" s="157"/>
      <c r="F208" s="33"/>
      <c r="G208" s="159"/>
      <c r="H208" s="159"/>
      <c r="I208" s="159"/>
      <c r="J208" s="159"/>
      <c r="K208" s="160"/>
      <c r="L208" s="156"/>
      <c r="M208" s="156"/>
      <c r="N208" s="156"/>
      <c r="O208" s="48"/>
      <c r="P208" s="184"/>
      <c r="Q208" s="48"/>
    </row>
    <row r="209" spans="1:17" outlineLevel="2" x14ac:dyDescent="0.35">
      <c r="A209" s="297"/>
      <c r="C209" s="45" t="s">
        <v>780</v>
      </c>
      <c r="D209" s="157"/>
      <c r="E209" s="157"/>
      <c r="F209" s="33"/>
      <c r="G209" s="159"/>
      <c r="H209" s="159"/>
      <c r="I209" s="159"/>
      <c r="J209" s="159"/>
      <c r="K209" s="160"/>
      <c r="L209" s="156"/>
      <c r="M209" s="156"/>
      <c r="N209" s="156"/>
      <c r="O209" s="48"/>
      <c r="P209" s="184"/>
      <c r="Q209" s="48"/>
    </row>
    <row r="210" spans="1:17" outlineLevel="2" x14ac:dyDescent="0.35">
      <c r="A210" s="297"/>
      <c r="C210" s="45" t="s">
        <v>781</v>
      </c>
      <c r="D210" s="157"/>
      <c r="E210" s="157"/>
      <c r="F210" s="33"/>
      <c r="G210" s="159"/>
      <c r="H210" s="159"/>
      <c r="I210" s="159"/>
      <c r="J210" s="159"/>
      <c r="K210" s="160"/>
      <c r="L210" s="156"/>
      <c r="M210" s="156"/>
      <c r="N210" s="156"/>
      <c r="O210" s="48"/>
      <c r="P210" s="184"/>
      <c r="Q210" s="48"/>
    </row>
    <row r="211" spans="1:17" outlineLevel="2" x14ac:dyDescent="0.35">
      <c r="A211" s="297"/>
      <c r="C211" s="45" t="s">
        <v>782</v>
      </c>
      <c r="D211" s="157"/>
      <c r="E211" s="157"/>
      <c r="F211" s="33"/>
      <c r="G211" s="159"/>
      <c r="H211" s="159"/>
      <c r="I211" s="159"/>
      <c r="J211" s="159"/>
      <c r="K211" s="197"/>
      <c r="L211" s="156"/>
      <c r="M211" s="156"/>
      <c r="N211" s="189"/>
      <c r="O211" s="48"/>
      <c r="P211" s="184"/>
      <c r="Q211" s="48"/>
    </row>
    <row r="212" spans="1:17" outlineLevel="2" x14ac:dyDescent="0.35">
      <c r="A212" s="297"/>
      <c r="C212" s="59" t="s">
        <v>190</v>
      </c>
      <c r="D212" s="155" t="s">
        <v>191</v>
      </c>
      <c r="E212" s="155" t="s">
        <v>191</v>
      </c>
      <c r="F212" s="33"/>
      <c r="G212" s="196"/>
      <c r="H212" s="196"/>
      <c r="I212" s="196"/>
      <c r="J212" s="198"/>
      <c r="K212" s="159"/>
      <c r="L212" s="160"/>
      <c r="M212" s="161"/>
      <c r="N212" s="159"/>
      <c r="O212" s="48"/>
      <c r="P212" s="194" t="s">
        <v>185</v>
      </c>
      <c r="Q212" s="48"/>
    </row>
    <row r="213" spans="1:17" outlineLevel="2" x14ac:dyDescent="0.35">
      <c r="A213" s="297"/>
      <c r="C213" s="45" t="s">
        <v>777</v>
      </c>
      <c r="D213" s="157"/>
      <c r="E213" s="157"/>
      <c r="F213" s="33"/>
      <c r="G213" s="159"/>
      <c r="H213" s="159"/>
      <c r="I213" s="159"/>
      <c r="J213" s="159"/>
      <c r="K213" s="199"/>
      <c r="L213" s="156"/>
      <c r="M213" s="156"/>
      <c r="N213" s="37"/>
      <c r="O213" s="48"/>
      <c r="P213" s="184"/>
      <c r="Q213" s="48"/>
    </row>
    <row r="214" spans="1:17" outlineLevel="2" x14ac:dyDescent="0.35">
      <c r="A214" s="297"/>
      <c r="C214" s="45" t="s">
        <v>778</v>
      </c>
      <c r="D214" s="157"/>
      <c r="E214" s="157"/>
      <c r="F214" s="33"/>
      <c r="G214" s="159"/>
      <c r="H214" s="159"/>
      <c r="I214" s="159"/>
      <c r="J214" s="159"/>
      <c r="K214" s="160"/>
      <c r="L214" s="156"/>
      <c r="M214" s="156"/>
      <c r="N214" s="156"/>
      <c r="O214" s="48"/>
      <c r="P214" s="184"/>
      <c r="Q214" s="48"/>
    </row>
    <row r="215" spans="1:17" outlineLevel="2" x14ac:dyDescent="0.35">
      <c r="A215" s="297"/>
      <c r="C215" s="45" t="s">
        <v>779</v>
      </c>
      <c r="D215" s="157"/>
      <c r="E215" s="157"/>
      <c r="F215" s="33"/>
      <c r="G215" s="159"/>
      <c r="H215" s="159"/>
      <c r="I215" s="159"/>
      <c r="J215" s="159"/>
      <c r="K215" s="160"/>
      <c r="L215" s="156"/>
      <c r="M215" s="156"/>
      <c r="N215" s="156"/>
      <c r="O215" s="48"/>
      <c r="P215" s="184"/>
      <c r="Q215" s="48"/>
    </row>
    <row r="216" spans="1:17" outlineLevel="2" x14ac:dyDescent="0.35">
      <c r="A216" s="297"/>
      <c r="C216" s="45" t="s">
        <v>780</v>
      </c>
      <c r="D216" s="157"/>
      <c r="E216" s="157"/>
      <c r="F216" s="33"/>
      <c r="G216" s="159"/>
      <c r="H216" s="159"/>
      <c r="I216" s="159"/>
      <c r="J216" s="159"/>
      <c r="K216" s="160"/>
      <c r="L216" s="156"/>
      <c r="M216" s="156"/>
      <c r="N216" s="156"/>
      <c r="O216" s="48"/>
      <c r="P216" s="184"/>
      <c r="Q216" s="48"/>
    </row>
    <row r="217" spans="1:17" outlineLevel="2" x14ac:dyDescent="0.35">
      <c r="A217" s="297"/>
      <c r="C217" s="45" t="s">
        <v>781</v>
      </c>
      <c r="D217" s="157"/>
      <c r="E217" s="157"/>
      <c r="F217" s="33"/>
      <c r="G217" s="159"/>
      <c r="H217" s="159"/>
      <c r="I217" s="159"/>
      <c r="J217" s="159"/>
      <c r="K217" s="160"/>
      <c r="L217" s="156"/>
      <c r="M217" s="156"/>
      <c r="N217" s="156"/>
      <c r="O217" s="48"/>
      <c r="P217" s="184"/>
      <c r="Q217" s="48"/>
    </row>
    <row r="218" spans="1:17" outlineLevel="2" x14ac:dyDescent="0.35">
      <c r="A218" s="297"/>
      <c r="C218" s="45" t="s">
        <v>782</v>
      </c>
      <c r="D218" s="157"/>
      <c r="E218" s="157"/>
      <c r="F218" s="33"/>
      <c r="G218" s="159"/>
      <c r="H218" s="159"/>
      <c r="I218" s="159"/>
      <c r="J218" s="159"/>
      <c r="K218" s="160"/>
      <c r="L218" s="156"/>
      <c r="M218" s="156"/>
      <c r="N218" s="156"/>
      <c r="O218" s="48"/>
      <c r="P218" s="184"/>
      <c r="Q218" s="48"/>
    </row>
    <row r="219" spans="1:17" outlineLevel="2" x14ac:dyDescent="0.35">
      <c r="A219" s="297"/>
      <c r="C219" s="59" t="s">
        <v>192</v>
      </c>
      <c r="D219" s="155" t="s">
        <v>193</v>
      </c>
      <c r="E219" s="155" t="s">
        <v>193</v>
      </c>
      <c r="F219" s="33"/>
      <c r="G219" s="43">
        <f>+G220+G226+G232+G238+G244+G250+G256+G262+G268+G274</f>
        <v>0</v>
      </c>
      <c r="H219" s="43">
        <f>+H220+H226+H232+H238+H244+H250+H256+H262+H268+H274</f>
        <v>0</v>
      </c>
      <c r="I219" s="43">
        <f>+I220+I226+I232+I238+I244+I250+I256+I262+I268+I274</f>
        <v>0</v>
      </c>
      <c r="J219" s="43">
        <f>+J220+J226+J232+J238+J244+J250+J256+J262+J268+J274</f>
        <v>0</v>
      </c>
      <c r="K219" s="156"/>
      <c r="L219" s="156"/>
      <c r="M219" s="156"/>
      <c r="N219" s="156"/>
      <c r="O219" s="48"/>
      <c r="P219" s="184"/>
      <c r="Q219" s="48"/>
    </row>
    <row r="220" spans="1:17" outlineLevel="2" x14ac:dyDescent="0.35">
      <c r="A220" s="297"/>
      <c r="C220" s="60" t="s">
        <v>194</v>
      </c>
      <c r="D220" s="157"/>
      <c r="E220" s="157"/>
      <c r="F220" s="33"/>
      <c r="G220" s="185">
        <f>+SUM(G221:G225)</f>
        <v>0</v>
      </c>
      <c r="H220" s="185">
        <f>+SUM(H221:H225)</f>
        <v>0</v>
      </c>
      <c r="I220" s="185">
        <f>+SUM(I221:I225)</f>
        <v>0</v>
      </c>
      <c r="J220" s="185">
        <f>+SUM(J221:J225)</f>
        <v>0</v>
      </c>
      <c r="K220" s="156"/>
      <c r="L220" s="156"/>
      <c r="M220" s="156"/>
      <c r="N220" s="156"/>
      <c r="O220" s="48"/>
      <c r="P220" s="184"/>
      <c r="Q220" s="48"/>
    </row>
    <row r="221" spans="1:17" outlineLevel="2" x14ac:dyDescent="0.35">
      <c r="A221" s="297"/>
      <c r="C221" s="61" t="s">
        <v>195</v>
      </c>
      <c r="D221" s="157"/>
      <c r="E221" s="157"/>
      <c r="F221" s="33"/>
      <c r="G221" s="159"/>
      <c r="H221" s="159"/>
      <c r="I221" s="159"/>
      <c r="J221" s="159"/>
      <c r="K221" s="160"/>
      <c r="L221" s="156"/>
      <c r="M221" s="156"/>
      <c r="N221" s="156"/>
      <c r="O221" s="48"/>
      <c r="P221" s="194" t="s">
        <v>196</v>
      </c>
      <c r="Q221" s="48"/>
    </row>
    <row r="222" spans="1:17" outlineLevel="2" x14ac:dyDescent="0.35">
      <c r="A222" s="297"/>
      <c r="C222" s="61" t="s">
        <v>197</v>
      </c>
      <c r="D222" s="157"/>
      <c r="E222" s="157"/>
      <c r="F222" s="33"/>
      <c r="G222" s="159"/>
      <c r="H222" s="159"/>
      <c r="I222" s="159"/>
      <c r="J222" s="159"/>
      <c r="K222" s="160"/>
      <c r="L222" s="156"/>
      <c r="M222" s="156"/>
      <c r="N222" s="156"/>
      <c r="O222" s="48"/>
      <c r="P222" s="194" t="s">
        <v>198</v>
      </c>
      <c r="Q222" s="48"/>
    </row>
    <row r="223" spans="1:17" outlineLevel="2" x14ac:dyDescent="0.35">
      <c r="A223" s="297"/>
      <c r="C223" s="61" t="s">
        <v>199</v>
      </c>
      <c r="D223" s="157"/>
      <c r="E223" s="157"/>
      <c r="F223" s="33"/>
      <c r="G223" s="159"/>
      <c r="H223" s="159"/>
      <c r="I223" s="159"/>
      <c r="J223" s="159"/>
      <c r="K223" s="160"/>
      <c r="L223" s="156"/>
      <c r="M223" s="156"/>
      <c r="N223" s="156"/>
      <c r="O223" s="48"/>
      <c r="P223" s="194" t="s">
        <v>200</v>
      </c>
      <c r="Q223" s="48"/>
    </row>
    <row r="224" spans="1:17" outlineLevel="2" x14ac:dyDescent="0.35">
      <c r="A224" s="297"/>
      <c r="C224" s="61" t="s">
        <v>201</v>
      </c>
      <c r="D224" s="157"/>
      <c r="E224" s="157"/>
      <c r="F224" s="33"/>
      <c r="G224" s="159"/>
      <c r="H224" s="159"/>
      <c r="I224" s="159"/>
      <c r="J224" s="159"/>
      <c r="K224" s="160"/>
      <c r="L224" s="156"/>
      <c r="M224" s="156"/>
      <c r="N224" s="156"/>
      <c r="O224" s="48"/>
      <c r="P224" s="194" t="s">
        <v>202</v>
      </c>
      <c r="Q224" s="48"/>
    </row>
    <row r="225" spans="1:17" outlineLevel="2" x14ac:dyDescent="0.35">
      <c r="A225" s="297"/>
      <c r="C225" s="61" t="s">
        <v>203</v>
      </c>
      <c r="D225" s="157"/>
      <c r="E225" s="157"/>
      <c r="F225" s="33"/>
      <c r="G225" s="159"/>
      <c r="H225" s="159"/>
      <c r="I225" s="159"/>
      <c r="J225" s="159"/>
      <c r="K225" s="160"/>
      <c r="L225" s="156"/>
      <c r="M225" s="156"/>
      <c r="N225" s="156"/>
      <c r="O225" s="48"/>
      <c r="P225" s="194" t="s">
        <v>185</v>
      </c>
      <c r="Q225" s="48"/>
    </row>
    <row r="226" spans="1:17" outlineLevel="2" x14ac:dyDescent="0.35">
      <c r="A226" s="297"/>
      <c r="C226" s="62" t="s">
        <v>204</v>
      </c>
      <c r="D226" s="157"/>
      <c r="E226" s="157"/>
      <c r="F226" s="33"/>
      <c r="G226" s="187">
        <f>+SUM(G227:G231)</f>
        <v>0</v>
      </c>
      <c r="H226" s="187">
        <f>+SUM(H227:H231)</f>
        <v>0</v>
      </c>
      <c r="I226" s="187">
        <f>+SUM(I227:I231)</f>
        <v>0</v>
      </c>
      <c r="J226" s="187">
        <f>+SUM(J227:J231)</f>
        <v>0</v>
      </c>
      <c r="K226" s="156"/>
      <c r="L226" s="156"/>
      <c r="M226" s="156"/>
      <c r="N226" s="156"/>
      <c r="O226" s="48"/>
      <c r="P226" s="184"/>
      <c r="Q226" s="48"/>
    </row>
    <row r="227" spans="1:17" outlineLevel="2" x14ac:dyDescent="0.35">
      <c r="A227" s="297"/>
      <c r="C227" s="61" t="s">
        <v>195</v>
      </c>
      <c r="D227" s="157"/>
      <c r="E227" s="157"/>
      <c r="F227" s="33"/>
      <c r="G227" s="159"/>
      <c r="H227" s="159"/>
      <c r="I227" s="159"/>
      <c r="J227" s="159"/>
      <c r="K227" s="160"/>
      <c r="L227" s="156"/>
      <c r="M227" s="156"/>
      <c r="N227" s="156"/>
      <c r="O227" s="48"/>
      <c r="P227" s="194" t="s">
        <v>196</v>
      </c>
      <c r="Q227" s="48"/>
    </row>
    <row r="228" spans="1:17" outlineLevel="2" x14ac:dyDescent="0.35">
      <c r="A228" s="297"/>
      <c r="C228" s="61" t="s">
        <v>197</v>
      </c>
      <c r="D228" s="157"/>
      <c r="E228" s="157"/>
      <c r="F228" s="33"/>
      <c r="G228" s="159"/>
      <c r="H228" s="159"/>
      <c r="I228" s="159"/>
      <c r="J228" s="159"/>
      <c r="K228" s="160"/>
      <c r="L228" s="156"/>
      <c r="M228" s="156"/>
      <c r="N228" s="156"/>
      <c r="O228" s="48"/>
      <c r="P228" s="194" t="s">
        <v>198</v>
      </c>
      <c r="Q228" s="48"/>
    </row>
    <row r="229" spans="1:17" outlineLevel="2" x14ac:dyDescent="0.35">
      <c r="A229" s="297"/>
      <c r="C229" s="61" t="s">
        <v>199</v>
      </c>
      <c r="D229" s="157"/>
      <c r="E229" s="157"/>
      <c r="F229" s="33"/>
      <c r="G229" s="159"/>
      <c r="H229" s="159"/>
      <c r="I229" s="159"/>
      <c r="J229" s="159"/>
      <c r="K229" s="160"/>
      <c r="L229" s="156"/>
      <c r="M229" s="156"/>
      <c r="N229" s="156"/>
      <c r="O229" s="48"/>
      <c r="P229" s="194" t="s">
        <v>200</v>
      </c>
      <c r="Q229" s="48"/>
    </row>
    <row r="230" spans="1:17" outlineLevel="2" x14ac:dyDescent="0.35">
      <c r="A230" s="297"/>
      <c r="C230" s="61" t="s">
        <v>201</v>
      </c>
      <c r="D230" s="157"/>
      <c r="E230" s="157"/>
      <c r="F230" s="33"/>
      <c r="G230" s="159"/>
      <c r="H230" s="159"/>
      <c r="I230" s="159"/>
      <c r="J230" s="159"/>
      <c r="K230" s="160"/>
      <c r="L230" s="156"/>
      <c r="M230" s="156"/>
      <c r="N230" s="156"/>
      <c r="O230" s="48"/>
      <c r="P230" s="194" t="s">
        <v>202</v>
      </c>
      <c r="Q230" s="48"/>
    </row>
    <row r="231" spans="1:17" outlineLevel="2" x14ac:dyDescent="0.35">
      <c r="A231" s="297"/>
      <c r="C231" s="61" t="s">
        <v>203</v>
      </c>
      <c r="D231" s="157"/>
      <c r="E231" s="157"/>
      <c r="F231" s="33"/>
      <c r="G231" s="159"/>
      <c r="H231" s="159"/>
      <c r="I231" s="159"/>
      <c r="J231" s="159"/>
      <c r="K231" s="160"/>
      <c r="L231" s="156"/>
      <c r="M231" s="156"/>
      <c r="N231" s="156"/>
      <c r="O231" s="48"/>
      <c r="P231" s="194" t="s">
        <v>185</v>
      </c>
      <c r="Q231" s="48"/>
    </row>
    <row r="232" spans="1:17" outlineLevel="2" x14ac:dyDescent="0.35">
      <c r="A232" s="297"/>
      <c r="C232" s="60" t="s">
        <v>205</v>
      </c>
      <c r="D232" s="157"/>
      <c r="E232" s="157"/>
      <c r="F232" s="33"/>
      <c r="G232" s="187">
        <f>+SUM(G233:G237)</f>
        <v>0</v>
      </c>
      <c r="H232" s="187">
        <f>+SUM(H233:H237)</f>
        <v>0</v>
      </c>
      <c r="I232" s="187">
        <f>+SUM(I233:I237)</f>
        <v>0</v>
      </c>
      <c r="J232" s="187">
        <f>+SUM(J233:J237)</f>
        <v>0</v>
      </c>
      <c r="K232" s="156"/>
      <c r="L232" s="156"/>
      <c r="M232" s="156"/>
      <c r="N232" s="156"/>
      <c r="O232" s="48"/>
      <c r="P232" s="184"/>
      <c r="Q232" s="48"/>
    </row>
    <row r="233" spans="1:17" outlineLevel="2" x14ac:dyDescent="0.35">
      <c r="A233" s="297"/>
      <c r="C233" s="61" t="s">
        <v>195</v>
      </c>
      <c r="D233" s="157"/>
      <c r="E233" s="157"/>
      <c r="F233" s="33"/>
      <c r="G233" s="159"/>
      <c r="H233" s="159"/>
      <c r="I233" s="159"/>
      <c r="J233" s="159"/>
      <c r="K233" s="160"/>
      <c r="L233" s="156"/>
      <c r="M233" s="156"/>
      <c r="N233" s="156"/>
      <c r="O233" s="48"/>
      <c r="P233" s="194" t="s">
        <v>196</v>
      </c>
      <c r="Q233" s="48"/>
    </row>
    <row r="234" spans="1:17" outlineLevel="2" x14ac:dyDescent="0.35">
      <c r="A234" s="297"/>
      <c r="C234" s="61" t="s">
        <v>197</v>
      </c>
      <c r="D234" s="157"/>
      <c r="E234" s="157"/>
      <c r="F234" s="33"/>
      <c r="G234" s="159"/>
      <c r="H234" s="159"/>
      <c r="I234" s="159"/>
      <c r="J234" s="159"/>
      <c r="K234" s="160"/>
      <c r="L234" s="156"/>
      <c r="M234" s="156"/>
      <c r="N234" s="156"/>
      <c r="O234" s="48"/>
      <c r="P234" s="194" t="s">
        <v>198</v>
      </c>
      <c r="Q234" s="48"/>
    </row>
    <row r="235" spans="1:17" outlineLevel="2" x14ac:dyDescent="0.35">
      <c r="A235" s="297"/>
      <c r="C235" s="61" t="s">
        <v>199</v>
      </c>
      <c r="D235" s="157"/>
      <c r="E235" s="157"/>
      <c r="F235" s="33"/>
      <c r="G235" s="159"/>
      <c r="H235" s="159"/>
      <c r="I235" s="159"/>
      <c r="J235" s="159"/>
      <c r="K235" s="160"/>
      <c r="L235" s="156"/>
      <c r="M235" s="156"/>
      <c r="N235" s="156"/>
      <c r="O235" s="48"/>
      <c r="P235" s="194" t="s">
        <v>200</v>
      </c>
      <c r="Q235" s="48"/>
    </row>
    <row r="236" spans="1:17" outlineLevel="2" x14ac:dyDescent="0.35">
      <c r="A236" s="297"/>
      <c r="C236" s="61" t="s">
        <v>201</v>
      </c>
      <c r="D236" s="157"/>
      <c r="E236" s="157"/>
      <c r="F236" s="33"/>
      <c r="G236" s="159"/>
      <c r="H236" s="159"/>
      <c r="I236" s="159"/>
      <c r="J236" s="159"/>
      <c r="K236" s="160"/>
      <c r="L236" s="156"/>
      <c r="M236" s="156"/>
      <c r="N236" s="156"/>
      <c r="O236" s="48"/>
      <c r="P236" s="194" t="s">
        <v>202</v>
      </c>
      <c r="Q236" s="48"/>
    </row>
    <row r="237" spans="1:17" outlineLevel="2" x14ac:dyDescent="0.35">
      <c r="A237" s="297"/>
      <c r="C237" s="61" t="s">
        <v>203</v>
      </c>
      <c r="D237" s="157"/>
      <c r="E237" s="157"/>
      <c r="F237" s="33"/>
      <c r="G237" s="159"/>
      <c r="H237" s="159"/>
      <c r="I237" s="159"/>
      <c r="J237" s="159"/>
      <c r="K237" s="160"/>
      <c r="L237" s="156"/>
      <c r="M237" s="156"/>
      <c r="N237" s="156"/>
      <c r="O237" s="48"/>
      <c r="P237" s="194" t="s">
        <v>185</v>
      </c>
      <c r="Q237" s="48"/>
    </row>
    <row r="238" spans="1:17" outlineLevel="2" x14ac:dyDescent="0.35">
      <c r="A238" s="297"/>
      <c r="C238" s="60" t="s">
        <v>206</v>
      </c>
      <c r="D238" s="157"/>
      <c r="E238" s="157"/>
      <c r="F238" s="33"/>
      <c r="G238" s="187">
        <f>+SUM(G239:G243)</f>
        <v>0</v>
      </c>
      <c r="H238" s="187">
        <f>+SUM(H239:H243)</f>
        <v>0</v>
      </c>
      <c r="I238" s="187">
        <f>+SUM(I239:I243)</f>
        <v>0</v>
      </c>
      <c r="J238" s="187">
        <f>+SUM(J239:J243)</f>
        <v>0</v>
      </c>
      <c r="K238" s="156"/>
      <c r="L238" s="156"/>
      <c r="M238" s="156"/>
      <c r="N238" s="156"/>
      <c r="O238" s="48"/>
      <c r="P238" s="184"/>
      <c r="Q238" s="48"/>
    </row>
    <row r="239" spans="1:17" outlineLevel="2" x14ac:dyDescent="0.35">
      <c r="A239" s="297"/>
      <c r="C239" s="61" t="s">
        <v>195</v>
      </c>
      <c r="D239" s="157"/>
      <c r="E239" s="157"/>
      <c r="F239" s="33"/>
      <c r="G239" s="159"/>
      <c r="H239" s="159"/>
      <c r="I239" s="159"/>
      <c r="J239" s="159"/>
      <c r="K239" s="160"/>
      <c r="L239" s="156"/>
      <c r="M239" s="156"/>
      <c r="N239" s="156"/>
      <c r="O239" s="48"/>
      <c r="P239" s="194" t="s">
        <v>196</v>
      </c>
      <c r="Q239" s="48"/>
    </row>
    <row r="240" spans="1:17" outlineLevel="2" x14ac:dyDescent="0.35">
      <c r="A240" s="297"/>
      <c r="C240" s="61" t="s">
        <v>197</v>
      </c>
      <c r="D240" s="157"/>
      <c r="E240" s="157"/>
      <c r="F240" s="33"/>
      <c r="G240" s="159"/>
      <c r="H240" s="159"/>
      <c r="I240" s="159"/>
      <c r="J240" s="159"/>
      <c r="K240" s="160"/>
      <c r="L240" s="156"/>
      <c r="M240" s="156"/>
      <c r="N240" s="156"/>
      <c r="O240" s="48"/>
      <c r="P240" s="194" t="s">
        <v>198</v>
      </c>
      <c r="Q240" s="48"/>
    </row>
    <row r="241" spans="1:17" outlineLevel="2" x14ac:dyDescent="0.35">
      <c r="A241" s="297"/>
      <c r="C241" s="61" t="s">
        <v>199</v>
      </c>
      <c r="D241" s="157"/>
      <c r="E241" s="157"/>
      <c r="F241" s="33"/>
      <c r="G241" s="159"/>
      <c r="H241" s="159"/>
      <c r="I241" s="159"/>
      <c r="J241" s="159"/>
      <c r="K241" s="160"/>
      <c r="L241" s="156"/>
      <c r="M241" s="156"/>
      <c r="N241" s="156"/>
      <c r="O241" s="48"/>
      <c r="P241" s="194" t="s">
        <v>200</v>
      </c>
      <c r="Q241" s="48"/>
    </row>
    <row r="242" spans="1:17" outlineLevel="2" x14ac:dyDescent="0.35">
      <c r="A242" s="297"/>
      <c r="C242" s="61" t="s">
        <v>201</v>
      </c>
      <c r="D242" s="157"/>
      <c r="E242" s="157"/>
      <c r="F242" s="33"/>
      <c r="G242" s="159"/>
      <c r="H242" s="159"/>
      <c r="I242" s="159"/>
      <c r="J242" s="159"/>
      <c r="K242" s="160"/>
      <c r="L242" s="156"/>
      <c r="M242" s="156"/>
      <c r="N242" s="156"/>
      <c r="O242" s="48"/>
      <c r="P242" s="194" t="s">
        <v>202</v>
      </c>
      <c r="Q242" s="48"/>
    </row>
    <row r="243" spans="1:17" outlineLevel="2" x14ac:dyDescent="0.35">
      <c r="A243" s="297"/>
      <c r="C243" s="61" t="s">
        <v>203</v>
      </c>
      <c r="D243" s="157"/>
      <c r="E243" s="157"/>
      <c r="F243" s="33"/>
      <c r="G243" s="159"/>
      <c r="H243" s="159"/>
      <c r="I243" s="159"/>
      <c r="J243" s="159"/>
      <c r="K243" s="160"/>
      <c r="L243" s="156"/>
      <c r="M243" s="156"/>
      <c r="N243" s="156"/>
      <c r="O243" s="48"/>
      <c r="P243" s="194" t="s">
        <v>185</v>
      </c>
      <c r="Q243" s="48"/>
    </row>
    <row r="244" spans="1:17" outlineLevel="2" x14ac:dyDescent="0.35">
      <c r="A244" s="297"/>
      <c r="C244" s="60" t="s">
        <v>207</v>
      </c>
      <c r="D244" s="157"/>
      <c r="E244" s="157"/>
      <c r="F244" s="33"/>
      <c r="G244" s="187">
        <f>+SUM(G245:G249)</f>
        <v>0</v>
      </c>
      <c r="H244" s="187">
        <f>+SUM(H245:H249)</f>
        <v>0</v>
      </c>
      <c r="I244" s="187">
        <f>+SUM(I245:I249)</f>
        <v>0</v>
      </c>
      <c r="J244" s="187">
        <f>+SUM(J245:J249)</f>
        <v>0</v>
      </c>
      <c r="K244" s="156"/>
      <c r="L244" s="156"/>
      <c r="M244" s="156"/>
      <c r="N244" s="156"/>
      <c r="O244" s="48"/>
      <c r="P244" s="184"/>
      <c r="Q244" s="48"/>
    </row>
    <row r="245" spans="1:17" outlineLevel="2" x14ac:dyDescent="0.35">
      <c r="A245" s="297"/>
      <c r="C245" s="61" t="s">
        <v>195</v>
      </c>
      <c r="D245" s="157"/>
      <c r="E245" s="157"/>
      <c r="F245" s="33"/>
      <c r="G245" s="159"/>
      <c r="H245" s="159"/>
      <c r="I245" s="159"/>
      <c r="J245" s="159"/>
      <c r="K245" s="160"/>
      <c r="L245" s="156"/>
      <c r="M245" s="156"/>
      <c r="N245" s="156"/>
      <c r="O245" s="48"/>
      <c r="P245" s="194" t="s">
        <v>196</v>
      </c>
      <c r="Q245" s="48"/>
    </row>
    <row r="246" spans="1:17" outlineLevel="2" x14ac:dyDescent="0.35">
      <c r="A246" s="297"/>
      <c r="C246" s="61" t="s">
        <v>197</v>
      </c>
      <c r="D246" s="157"/>
      <c r="E246" s="157"/>
      <c r="F246" s="33"/>
      <c r="G246" s="159"/>
      <c r="H246" s="159"/>
      <c r="I246" s="159"/>
      <c r="J246" s="159"/>
      <c r="K246" s="160"/>
      <c r="L246" s="156"/>
      <c r="M246" s="156"/>
      <c r="N246" s="156"/>
      <c r="O246" s="48"/>
      <c r="P246" s="194" t="s">
        <v>198</v>
      </c>
      <c r="Q246" s="48"/>
    </row>
    <row r="247" spans="1:17" outlineLevel="2" x14ac:dyDescent="0.35">
      <c r="A247" s="297"/>
      <c r="C247" s="61" t="s">
        <v>199</v>
      </c>
      <c r="D247" s="157"/>
      <c r="E247" s="157"/>
      <c r="F247" s="33"/>
      <c r="G247" s="159"/>
      <c r="H247" s="159"/>
      <c r="I247" s="159"/>
      <c r="J247" s="159"/>
      <c r="K247" s="160"/>
      <c r="L247" s="156"/>
      <c r="M247" s="156"/>
      <c r="N247" s="156"/>
      <c r="O247" s="48"/>
      <c r="P247" s="194" t="s">
        <v>200</v>
      </c>
      <c r="Q247" s="48"/>
    </row>
    <row r="248" spans="1:17" outlineLevel="2" x14ac:dyDescent="0.35">
      <c r="A248" s="297"/>
      <c r="C248" s="61" t="s">
        <v>201</v>
      </c>
      <c r="D248" s="157"/>
      <c r="E248" s="157"/>
      <c r="F248" s="33"/>
      <c r="G248" s="159"/>
      <c r="H248" s="159"/>
      <c r="I248" s="159"/>
      <c r="J248" s="159"/>
      <c r="K248" s="160"/>
      <c r="L248" s="156"/>
      <c r="M248" s="156"/>
      <c r="N248" s="156"/>
      <c r="O248" s="48"/>
      <c r="P248" s="194" t="s">
        <v>202</v>
      </c>
      <c r="Q248" s="48"/>
    </row>
    <row r="249" spans="1:17" outlineLevel="2" x14ac:dyDescent="0.35">
      <c r="A249" s="297"/>
      <c r="C249" s="61" t="s">
        <v>203</v>
      </c>
      <c r="D249" s="157"/>
      <c r="E249" s="157"/>
      <c r="F249" s="33"/>
      <c r="G249" s="159"/>
      <c r="H249" s="159"/>
      <c r="I249" s="159"/>
      <c r="J249" s="159"/>
      <c r="K249" s="160"/>
      <c r="L249" s="156"/>
      <c r="M249" s="156"/>
      <c r="N249" s="156"/>
      <c r="O249" s="48"/>
      <c r="P249" s="194" t="s">
        <v>185</v>
      </c>
      <c r="Q249" s="48"/>
    </row>
    <row r="250" spans="1:17" outlineLevel="2" x14ac:dyDescent="0.35">
      <c r="A250" s="297"/>
      <c r="C250" s="60" t="s">
        <v>208</v>
      </c>
      <c r="D250" s="157"/>
      <c r="E250" s="157"/>
      <c r="F250" s="33"/>
      <c r="G250" s="187">
        <f>+SUM(G251:G255)</f>
        <v>0</v>
      </c>
      <c r="H250" s="187">
        <f>+SUM(H251:H255)</f>
        <v>0</v>
      </c>
      <c r="I250" s="187">
        <f>+SUM(I251:I255)</f>
        <v>0</v>
      </c>
      <c r="J250" s="187">
        <f>+SUM(J251:J255)</f>
        <v>0</v>
      </c>
      <c r="K250" s="156"/>
      <c r="L250" s="156"/>
      <c r="M250" s="156"/>
      <c r="N250" s="156"/>
      <c r="O250" s="48"/>
      <c r="P250" s="184"/>
      <c r="Q250" s="48"/>
    </row>
    <row r="251" spans="1:17" outlineLevel="2" x14ac:dyDescent="0.35">
      <c r="A251" s="297"/>
      <c r="C251" s="61" t="s">
        <v>195</v>
      </c>
      <c r="D251" s="157"/>
      <c r="E251" s="157"/>
      <c r="F251" s="33"/>
      <c r="G251" s="159"/>
      <c r="H251" s="159"/>
      <c r="I251" s="159"/>
      <c r="J251" s="159"/>
      <c r="K251" s="160"/>
      <c r="L251" s="156"/>
      <c r="M251" s="156"/>
      <c r="N251" s="156"/>
      <c r="O251" s="48"/>
      <c r="P251" s="194" t="s">
        <v>196</v>
      </c>
      <c r="Q251" s="48"/>
    </row>
    <row r="252" spans="1:17" outlineLevel="2" x14ac:dyDescent="0.35">
      <c r="A252" s="297"/>
      <c r="C252" s="61" t="s">
        <v>197</v>
      </c>
      <c r="D252" s="157"/>
      <c r="E252" s="157"/>
      <c r="F252" s="33"/>
      <c r="G252" s="159"/>
      <c r="H252" s="159"/>
      <c r="I252" s="159"/>
      <c r="J252" s="159"/>
      <c r="K252" s="160"/>
      <c r="L252" s="156"/>
      <c r="M252" s="156"/>
      <c r="N252" s="156"/>
      <c r="O252" s="48"/>
      <c r="P252" s="194" t="s">
        <v>198</v>
      </c>
      <c r="Q252" s="48"/>
    </row>
    <row r="253" spans="1:17" outlineLevel="2" x14ac:dyDescent="0.35">
      <c r="A253" s="297"/>
      <c r="C253" s="61" t="s">
        <v>199</v>
      </c>
      <c r="D253" s="157"/>
      <c r="E253" s="157"/>
      <c r="F253" s="33"/>
      <c r="G253" s="159"/>
      <c r="H253" s="159"/>
      <c r="I253" s="159"/>
      <c r="J253" s="159"/>
      <c r="K253" s="160"/>
      <c r="L253" s="156"/>
      <c r="M253" s="156"/>
      <c r="N253" s="156"/>
      <c r="O253" s="48"/>
      <c r="P253" s="194" t="s">
        <v>200</v>
      </c>
      <c r="Q253" s="48"/>
    </row>
    <row r="254" spans="1:17" outlineLevel="2" x14ac:dyDescent="0.35">
      <c r="A254" s="297"/>
      <c r="C254" s="61" t="s">
        <v>201</v>
      </c>
      <c r="D254" s="157"/>
      <c r="E254" s="157"/>
      <c r="F254" s="33"/>
      <c r="G254" s="159"/>
      <c r="H254" s="159"/>
      <c r="I254" s="159"/>
      <c r="J254" s="159"/>
      <c r="K254" s="160"/>
      <c r="L254" s="156"/>
      <c r="M254" s="156"/>
      <c r="N254" s="156"/>
      <c r="O254" s="48"/>
      <c r="P254" s="194" t="s">
        <v>202</v>
      </c>
      <c r="Q254" s="48"/>
    </row>
    <row r="255" spans="1:17" outlineLevel="2" x14ac:dyDescent="0.35">
      <c r="A255" s="297"/>
      <c r="C255" s="61" t="s">
        <v>203</v>
      </c>
      <c r="D255" s="157"/>
      <c r="E255" s="157"/>
      <c r="F255" s="33"/>
      <c r="G255" s="159"/>
      <c r="H255" s="159"/>
      <c r="I255" s="159"/>
      <c r="J255" s="159"/>
      <c r="K255" s="160"/>
      <c r="L255" s="156"/>
      <c r="M255" s="156"/>
      <c r="N255" s="156"/>
      <c r="O255" s="48"/>
      <c r="P255" s="194" t="s">
        <v>185</v>
      </c>
      <c r="Q255" s="48"/>
    </row>
    <row r="256" spans="1:17" outlineLevel="2" x14ac:dyDescent="0.35">
      <c r="A256" s="297"/>
      <c r="C256" s="60" t="s">
        <v>209</v>
      </c>
      <c r="D256" s="157"/>
      <c r="E256" s="157"/>
      <c r="F256" s="33"/>
      <c r="G256" s="187">
        <f>+SUM(G257:G261)</f>
        <v>0</v>
      </c>
      <c r="H256" s="187">
        <f>+SUM(H257:H261)</f>
        <v>0</v>
      </c>
      <c r="I256" s="187">
        <f>+SUM(I257:I261)</f>
        <v>0</v>
      </c>
      <c r="J256" s="187">
        <f>+SUM(J257:J261)</f>
        <v>0</v>
      </c>
      <c r="K256" s="156"/>
      <c r="L256" s="156"/>
      <c r="M256" s="156"/>
      <c r="N256" s="156"/>
      <c r="O256" s="48"/>
      <c r="P256" s="184"/>
      <c r="Q256" s="48"/>
    </row>
    <row r="257" spans="1:17" outlineLevel="2" x14ac:dyDescent="0.35">
      <c r="A257" s="297"/>
      <c r="C257" s="61" t="s">
        <v>195</v>
      </c>
      <c r="D257" s="157"/>
      <c r="E257" s="157"/>
      <c r="F257" s="33"/>
      <c r="G257" s="159"/>
      <c r="H257" s="159"/>
      <c r="I257" s="159"/>
      <c r="J257" s="159"/>
      <c r="K257" s="160"/>
      <c r="L257" s="156"/>
      <c r="M257" s="156"/>
      <c r="N257" s="156"/>
      <c r="O257" s="48"/>
      <c r="P257" s="194" t="s">
        <v>196</v>
      </c>
      <c r="Q257" s="48"/>
    </row>
    <row r="258" spans="1:17" outlineLevel="2" x14ac:dyDescent="0.35">
      <c r="A258" s="297"/>
      <c r="C258" s="61" t="s">
        <v>197</v>
      </c>
      <c r="D258" s="157"/>
      <c r="E258" s="157"/>
      <c r="F258" s="33"/>
      <c r="G258" s="159"/>
      <c r="H258" s="159"/>
      <c r="I258" s="159"/>
      <c r="J258" s="159"/>
      <c r="K258" s="160"/>
      <c r="L258" s="156"/>
      <c r="M258" s="156"/>
      <c r="N258" s="156"/>
      <c r="O258" s="48"/>
      <c r="P258" s="194" t="s">
        <v>198</v>
      </c>
      <c r="Q258" s="48"/>
    </row>
    <row r="259" spans="1:17" outlineLevel="2" x14ac:dyDescent="0.35">
      <c r="A259" s="297"/>
      <c r="C259" s="61" t="s">
        <v>199</v>
      </c>
      <c r="D259" s="157"/>
      <c r="E259" s="157"/>
      <c r="F259" s="33"/>
      <c r="G259" s="159"/>
      <c r="H259" s="159"/>
      <c r="I259" s="159"/>
      <c r="J259" s="159"/>
      <c r="K259" s="160"/>
      <c r="L259" s="156"/>
      <c r="M259" s="156"/>
      <c r="N259" s="156"/>
      <c r="O259" s="48"/>
      <c r="P259" s="194" t="s">
        <v>200</v>
      </c>
      <c r="Q259" s="48"/>
    </row>
    <row r="260" spans="1:17" outlineLevel="2" x14ac:dyDescent="0.35">
      <c r="A260" s="297"/>
      <c r="C260" s="61" t="s">
        <v>201</v>
      </c>
      <c r="D260" s="157"/>
      <c r="E260" s="157"/>
      <c r="F260" s="33"/>
      <c r="G260" s="159"/>
      <c r="H260" s="159"/>
      <c r="I260" s="159"/>
      <c r="J260" s="159"/>
      <c r="K260" s="160"/>
      <c r="L260" s="156"/>
      <c r="M260" s="156"/>
      <c r="N260" s="156"/>
      <c r="O260" s="48"/>
      <c r="P260" s="194" t="s">
        <v>202</v>
      </c>
      <c r="Q260" s="48"/>
    </row>
    <row r="261" spans="1:17" outlineLevel="2" x14ac:dyDescent="0.35">
      <c r="A261" s="297"/>
      <c r="C261" s="61" t="s">
        <v>203</v>
      </c>
      <c r="D261" s="157"/>
      <c r="E261" s="157"/>
      <c r="F261" s="33"/>
      <c r="G261" s="159"/>
      <c r="H261" s="159"/>
      <c r="I261" s="159"/>
      <c r="J261" s="159"/>
      <c r="K261" s="160"/>
      <c r="L261" s="156"/>
      <c r="M261" s="156"/>
      <c r="N261" s="156"/>
      <c r="O261" s="48"/>
      <c r="P261" s="194" t="s">
        <v>185</v>
      </c>
      <c r="Q261" s="48"/>
    </row>
    <row r="262" spans="1:17" outlineLevel="2" x14ac:dyDescent="0.35">
      <c r="A262" s="297"/>
      <c r="C262" s="60" t="s">
        <v>210</v>
      </c>
      <c r="D262" s="157"/>
      <c r="E262" s="157"/>
      <c r="F262" s="33"/>
      <c r="G262" s="187">
        <f>+SUM(G263:G267)</f>
        <v>0</v>
      </c>
      <c r="H262" s="187">
        <f>+SUM(H263:H267)</f>
        <v>0</v>
      </c>
      <c r="I262" s="187">
        <f>+SUM(I263:I267)</f>
        <v>0</v>
      </c>
      <c r="J262" s="187">
        <f>+SUM(J263:J267)</f>
        <v>0</v>
      </c>
      <c r="K262" s="156"/>
      <c r="L262" s="156"/>
      <c r="M262" s="156"/>
      <c r="N262" s="156"/>
      <c r="O262" s="48"/>
      <c r="P262" s="184"/>
      <c r="Q262" s="48"/>
    </row>
    <row r="263" spans="1:17" outlineLevel="2" x14ac:dyDescent="0.35">
      <c r="A263" s="297"/>
      <c r="C263" s="61" t="s">
        <v>195</v>
      </c>
      <c r="D263" s="157"/>
      <c r="E263" s="157"/>
      <c r="F263" s="33"/>
      <c r="G263" s="159"/>
      <c r="H263" s="159"/>
      <c r="I263" s="159"/>
      <c r="J263" s="159"/>
      <c r="K263" s="160"/>
      <c r="L263" s="156"/>
      <c r="M263" s="156"/>
      <c r="N263" s="156"/>
      <c r="O263" s="48"/>
      <c r="P263" s="194" t="s">
        <v>196</v>
      </c>
      <c r="Q263" s="48"/>
    </row>
    <row r="264" spans="1:17" outlineLevel="2" x14ac:dyDescent="0.35">
      <c r="A264" s="297"/>
      <c r="C264" s="61" t="s">
        <v>197</v>
      </c>
      <c r="D264" s="157"/>
      <c r="E264" s="157"/>
      <c r="F264" s="33"/>
      <c r="G264" s="159"/>
      <c r="H264" s="159"/>
      <c r="I264" s="159"/>
      <c r="J264" s="159"/>
      <c r="K264" s="160"/>
      <c r="L264" s="156"/>
      <c r="M264" s="156"/>
      <c r="N264" s="156"/>
      <c r="O264" s="48"/>
      <c r="P264" s="194" t="s">
        <v>198</v>
      </c>
      <c r="Q264" s="48"/>
    </row>
    <row r="265" spans="1:17" outlineLevel="2" x14ac:dyDescent="0.35">
      <c r="A265" s="297"/>
      <c r="C265" s="61" t="s">
        <v>199</v>
      </c>
      <c r="D265" s="157"/>
      <c r="E265" s="157"/>
      <c r="F265" s="33"/>
      <c r="G265" s="159"/>
      <c r="H265" s="159"/>
      <c r="I265" s="159"/>
      <c r="J265" s="159"/>
      <c r="K265" s="160"/>
      <c r="L265" s="156"/>
      <c r="M265" s="156"/>
      <c r="N265" s="156"/>
      <c r="O265" s="48"/>
      <c r="P265" s="194" t="s">
        <v>200</v>
      </c>
      <c r="Q265" s="48"/>
    </row>
    <row r="266" spans="1:17" outlineLevel="2" x14ac:dyDescent="0.35">
      <c r="A266" s="297"/>
      <c r="C266" s="61" t="s">
        <v>201</v>
      </c>
      <c r="D266" s="157"/>
      <c r="E266" s="157"/>
      <c r="F266" s="33"/>
      <c r="G266" s="159"/>
      <c r="H266" s="159"/>
      <c r="I266" s="159"/>
      <c r="J266" s="159"/>
      <c r="K266" s="160"/>
      <c r="L266" s="156"/>
      <c r="M266" s="156"/>
      <c r="N266" s="156"/>
      <c r="O266" s="48"/>
      <c r="P266" s="194" t="s">
        <v>202</v>
      </c>
      <c r="Q266" s="48"/>
    </row>
    <row r="267" spans="1:17" outlineLevel="2" x14ac:dyDescent="0.35">
      <c r="A267" s="297"/>
      <c r="C267" s="61" t="s">
        <v>203</v>
      </c>
      <c r="D267" s="157"/>
      <c r="E267" s="157"/>
      <c r="F267" s="33"/>
      <c r="G267" s="159"/>
      <c r="H267" s="159"/>
      <c r="I267" s="159"/>
      <c r="J267" s="159"/>
      <c r="K267" s="160"/>
      <c r="L267" s="156"/>
      <c r="M267" s="156"/>
      <c r="N267" s="156"/>
      <c r="O267" s="48"/>
      <c r="P267" s="194" t="s">
        <v>185</v>
      </c>
      <c r="Q267" s="48"/>
    </row>
    <row r="268" spans="1:17" outlineLevel="2" x14ac:dyDescent="0.35">
      <c r="A268" s="297"/>
      <c r="C268" s="60" t="s">
        <v>211</v>
      </c>
      <c r="D268" s="157"/>
      <c r="E268" s="157"/>
      <c r="F268" s="33"/>
      <c r="G268" s="187">
        <f>+SUM(G269:G273)</f>
        <v>0</v>
      </c>
      <c r="H268" s="187">
        <f>+SUM(H269:H273)</f>
        <v>0</v>
      </c>
      <c r="I268" s="187">
        <f>+SUM(I269:I273)</f>
        <v>0</v>
      </c>
      <c r="J268" s="187">
        <f>+SUM(J269:J273)</f>
        <v>0</v>
      </c>
      <c r="K268" s="156"/>
      <c r="L268" s="156"/>
      <c r="M268" s="156"/>
      <c r="N268" s="156"/>
      <c r="O268" s="48"/>
      <c r="P268" s="184"/>
      <c r="Q268" s="48"/>
    </row>
    <row r="269" spans="1:17" outlineLevel="2" x14ac:dyDescent="0.35">
      <c r="A269" s="297"/>
      <c r="C269" s="61" t="s">
        <v>195</v>
      </c>
      <c r="D269" s="157"/>
      <c r="E269" s="157"/>
      <c r="F269" s="33"/>
      <c r="G269" s="159"/>
      <c r="H269" s="159"/>
      <c r="I269" s="159"/>
      <c r="J269" s="159"/>
      <c r="K269" s="160"/>
      <c r="L269" s="156"/>
      <c r="M269" s="156"/>
      <c r="N269" s="156"/>
      <c r="O269" s="48"/>
      <c r="P269" s="194" t="s">
        <v>196</v>
      </c>
      <c r="Q269" s="48"/>
    </row>
    <row r="270" spans="1:17" outlineLevel="2" x14ac:dyDescent="0.35">
      <c r="A270" s="297"/>
      <c r="C270" s="61" t="s">
        <v>197</v>
      </c>
      <c r="D270" s="157"/>
      <c r="E270" s="157"/>
      <c r="F270" s="33"/>
      <c r="G270" s="159"/>
      <c r="H270" s="159"/>
      <c r="I270" s="159"/>
      <c r="J270" s="159"/>
      <c r="K270" s="160"/>
      <c r="L270" s="156"/>
      <c r="M270" s="156"/>
      <c r="N270" s="156"/>
      <c r="O270" s="48"/>
      <c r="P270" s="194" t="s">
        <v>198</v>
      </c>
      <c r="Q270" s="48"/>
    </row>
    <row r="271" spans="1:17" outlineLevel="2" x14ac:dyDescent="0.35">
      <c r="A271" s="297"/>
      <c r="C271" s="61" t="s">
        <v>199</v>
      </c>
      <c r="D271" s="157"/>
      <c r="E271" s="157"/>
      <c r="F271" s="33"/>
      <c r="G271" s="159"/>
      <c r="H271" s="159"/>
      <c r="I271" s="159"/>
      <c r="J271" s="159"/>
      <c r="K271" s="160"/>
      <c r="L271" s="156"/>
      <c r="M271" s="156"/>
      <c r="N271" s="156"/>
      <c r="O271" s="48"/>
      <c r="P271" s="194" t="s">
        <v>200</v>
      </c>
      <c r="Q271" s="48"/>
    </row>
    <row r="272" spans="1:17" outlineLevel="2" x14ac:dyDescent="0.35">
      <c r="A272" s="297"/>
      <c r="C272" s="61" t="s">
        <v>201</v>
      </c>
      <c r="D272" s="157"/>
      <c r="E272" s="157"/>
      <c r="F272" s="33"/>
      <c r="G272" s="159"/>
      <c r="H272" s="159"/>
      <c r="I272" s="159"/>
      <c r="J272" s="159"/>
      <c r="K272" s="160"/>
      <c r="L272" s="156"/>
      <c r="M272" s="156"/>
      <c r="N272" s="156"/>
      <c r="O272" s="48"/>
      <c r="P272" s="194" t="s">
        <v>202</v>
      </c>
      <c r="Q272" s="48"/>
    </row>
    <row r="273" spans="1:17" outlineLevel="2" x14ac:dyDescent="0.35">
      <c r="A273" s="297"/>
      <c r="C273" s="61" t="s">
        <v>203</v>
      </c>
      <c r="D273" s="157"/>
      <c r="E273" s="157"/>
      <c r="F273" s="33"/>
      <c r="G273" s="159"/>
      <c r="H273" s="159"/>
      <c r="I273" s="159"/>
      <c r="J273" s="159"/>
      <c r="K273" s="160"/>
      <c r="L273" s="156"/>
      <c r="M273" s="156"/>
      <c r="N273" s="156"/>
      <c r="O273" s="48"/>
      <c r="P273" s="194" t="s">
        <v>185</v>
      </c>
      <c r="Q273" s="48"/>
    </row>
    <row r="274" spans="1:17" outlineLevel="2" x14ac:dyDescent="0.35">
      <c r="A274" s="297"/>
      <c r="C274" s="60" t="s">
        <v>212</v>
      </c>
      <c r="D274" s="157"/>
      <c r="E274" s="157"/>
      <c r="F274" s="33"/>
      <c r="G274" s="187">
        <f>+SUM(G275:G279)</f>
        <v>0</v>
      </c>
      <c r="H274" s="187">
        <f>+SUM(H275:H279)</f>
        <v>0</v>
      </c>
      <c r="I274" s="187">
        <f>+SUM(I275:I279)</f>
        <v>0</v>
      </c>
      <c r="J274" s="187">
        <f>+SUM(J275:J279)</f>
        <v>0</v>
      </c>
      <c r="K274" s="156"/>
      <c r="L274" s="156"/>
      <c r="M274" s="156"/>
      <c r="N274" s="156"/>
      <c r="O274" s="48"/>
      <c r="P274" s="184"/>
      <c r="Q274" s="48"/>
    </row>
    <row r="275" spans="1:17" outlineLevel="2" x14ac:dyDescent="0.35">
      <c r="A275" s="297"/>
      <c r="C275" s="61" t="s">
        <v>195</v>
      </c>
      <c r="D275" s="157"/>
      <c r="E275" s="157"/>
      <c r="F275" s="33"/>
      <c r="G275" s="159"/>
      <c r="H275" s="159"/>
      <c r="I275" s="159"/>
      <c r="J275" s="159"/>
      <c r="K275" s="160"/>
      <c r="L275" s="156"/>
      <c r="M275" s="156"/>
      <c r="N275" s="156"/>
      <c r="O275" s="48"/>
      <c r="P275" s="194" t="s">
        <v>196</v>
      </c>
      <c r="Q275" s="48"/>
    </row>
    <row r="276" spans="1:17" outlineLevel="2" x14ac:dyDescent="0.35">
      <c r="A276" s="297"/>
      <c r="C276" s="61" t="s">
        <v>197</v>
      </c>
      <c r="D276" s="157"/>
      <c r="E276" s="157"/>
      <c r="F276" s="33"/>
      <c r="G276" s="159"/>
      <c r="H276" s="159"/>
      <c r="I276" s="159"/>
      <c r="J276" s="159"/>
      <c r="K276" s="160"/>
      <c r="L276" s="156"/>
      <c r="M276" s="156"/>
      <c r="N276" s="156"/>
      <c r="O276" s="48"/>
      <c r="P276" s="194" t="s">
        <v>198</v>
      </c>
      <c r="Q276" s="48"/>
    </row>
    <row r="277" spans="1:17" outlineLevel="2" x14ac:dyDescent="0.35">
      <c r="A277" s="297"/>
      <c r="C277" s="61" t="s">
        <v>199</v>
      </c>
      <c r="D277" s="157"/>
      <c r="E277" s="157"/>
      <c r="F277" s="33"/>
      <c r="G277" s="159"/>
      <c r="H277" s="159"/>
      <c r="I277" s="159"/>
      <c r="J277" s="159"/>
      <c r="K277" s="160"/>
      <c r="L277" s="156"/>
      <c r="M277" s="156"/>
      <c r="N277" s="156"/>
      <c r="O277" s="48"/>
      <c r="P277" s="194" t="s">
        <v>200</v>
      </c>
      <c r="Q277" s="48"/>
    </row>
    <row r="278" spans="1:17" outlineLevel="2" x14ac:dyDescent="0.35">
      <c r="A278" s="297"/>
      <c r="C278" s="61" t="s">
        <v>201</v>
      </c>
      <c r="D278" s="157"/>
      <c r="E278" s="157"/>
      <c r="F278" s="33"/>
      <c r="G278" s="159"/>
      <c r="H278" s="159"/>
      <c r="I278" s="159"/>
      <c r="J278" s="159"/>
      <c r="K278" s="160"/>
      <c r="L278" s="156"/>
      <c r="M278" s="156"/>
      <c r="N278" s="156"/>
      <c r="O278" s="48"/>
      <c r="P278" s="194" t="s">
        <v>202</v>
      </c>
      <c r="Q278" s="48"/>
    </row>
    <row r="279" spans="1:17" outlineLevel="2" x14ac:dyDescent="0.35">
      <c r="A279" s="297"/>
      <c r="C279" s="61" t="s">
        <v>203</v>
      </c>
      <c r="D279" s="157"/>
      <c r="E279" s="157"/>
      <c r="F279" s="33"/>
      <c r="G279" s="159"/>
      <c r="H279" s="159"/>
      <c r="I279" s="159"/>
      <c r="J279" s="159"/>
      <c r="K279" s="197"/>
      <c r="L279" s="189"/>
      <c r="M279" s="189"/>
      <c r="N279" s="189"/>
      <c r="O279" s="48"/>
      <c r="P279" s="194" t="s">
        <v>185</v>
      </c>
      <c r="Q279" s="48"/>
    </row>
    <row r="280" spans="1:17" outlineLevel="2" x14ac:dyDescent="0.35">
      <c r="A280" s="297"/>
      <c r="C280" s="59" t="s">
        <v>213</v>
      </c>
      <c r="D280" s="155" t="s">
        <v>214</v>
      </c>
      <c r="E280" s="155" t="s">
        <v>214</v>
      </c>
      <c r="F280" s="33"/>
      <c r="G280" s="159"/>
      <c r="H280" s="159"/>
      <c r="I280" s="159"/>
      <c r="J280" s="159"/>
      <c r="K280" s="159"/>
      <c r="L280" s="159"/>
      <c r="M280" s="159"/>
      <c r="N280" s="159"/>
      <c r="O280" s="48"/>
      <c r="P280" s="194" t="s">
        <v>202</v>
      </c>
      <c r="Q280" s="48"/>
    </row>
    <row r="281" spans="1:17" outlineLevel="2" x14ac:dyDescent="0.35">
      <c r="A281" s="297"/>
      <c r="C281" s="59" t="s">
        <v>215</v>
      </c>
      <c r="D281" s="155" t="s">
        <v>216</v>
      </c>
      <c r="E281" s="155" t="s">
        <v>216</v>
      </c>
      <c r="F281" s="33"/>
      <c r="G281" s="187">
        <f t="shared" ref="G281:N281" si="2">+SUM(G282:G291)</f>
        <v>0</v>
      </c>
      <c r="H281" s="187">
        <f t="shared" si="2"/>
        <v>0</v>
      </c>
      <c r="I281" s="187">
        <f t="shared" si="2"/>
        <v>0</v>
      </c>
      <c r="J281" s="187">
        <f t="shared" si="2"/>
        <v>0</v>
      </c>
      <c r="K281" s="187">
        <f t="shared" si="2"/>
        <v>0</v>
      </c>
      <c r="L281" s="187">
        <f t="shared" si="2"/>
        <v>0</v>
      </c>
      <c r="M281" s="187">
        <f t="shared" si="2"/>
        <v>0</v>
      </c>
      <c r="N281" s="187">
        <f t="shared" si="2"/>
        <v>0</v>
      </c>
      <c r="O281" s="48"/>
      <c r="P281" s="194" t="s">
        <v>196</v>
      </c>
      <c r="Q281" s="48"/>
    </row>
    <row r="282" spans="1:17" outlineLevel="2" x14ac:dyDescent="0.35">
      <c r="A282" s="297"/>
      <c r="C282" s="45" t="s">
        <v>217</v>
      </c>
      <c r="D282" s="157"/>
      <c r="E282" s="157"/>
      <c r="F282" s="33"/>
      <c r="G282" s="159"/>
      <c r="H282" s="159"/>
      <c r="I282" s="159"/>
      <c r="J282" s="159"/>
      <c r="K282" s="159"/>
      <c r="L282" s="159"/>
      <c r="M282" s="159"/>
      <c r="N282" s="159"/>
      <c r="O282" s="48"/>
      <c r="P282" s="184"/>
      <c r="Q282" s="48"/>
    </row>
    <row r="283" spans="1:17" outlineLevel="2" x14ac:dyDescent="0.35">
      <c r="A283" s="297"/>
      <c r="C283" s="45" t="s">
        <v>218</v>
      </c>
      <c r="D283" s="157"/>
      <c r="E283" s="157"/>
      <c r="F283" s="33"/>
      <c r="G283" s="159"/>
      <c r="H283" s="159"/>
      <c r="I283" s="159"/>
      <c r="J283" s="159"/>
      <c r="K283" s="159"/>
      <c r="L283" s="159"/>
      <c r="M283" s="159"/>
      <c r="N283" s="159"/>
      <c r="O283" s="48"/>
      <c r="P283" s="184"/>
      <c r="Q283" s="48"/>
    </row>
    <row r="284" spans="1:17" outlineLevel="2" x14ac:dyDescent="0.35">
      <c r="A284" s="297"/>
      <c r="C284" s="45" t="s">
        <v>219</v>
      </c>
      <c r="D284" s="157"/>
      <c r="E284" s="157"/>
      <c r="F284" s="33"/>
      <c r="G284" s="159"/>
      <c r="H284" s="159"/>
      <c r="I284" s="159"/>
      <c r="J284" s="159"/>
      <c r="K284" s="200"/>
      <c r="L284" s="32"/>
      <c r="M284" s="32"/>
      <c r="N284" s="32"/>
      <c r="O284" s="48"/>
      <c r="P284" s="184"/>
      <c r="Q284" s="48"/>
    </row>
    <row r="285" spans="1:17" outlineLevel="2" x14ac:dyDescent="0.35">
      <c r="A285" s="297"/>
      <c r="C285" s="45" t="s">
        <v>220</v>
      </c>
      <c r="D285" s="157"/>
      <c r="E285" s="157"/>
      <c r="F285" s="33"/>
      <c r="G285" s="159"/>
      <c r="H285" s="159"/>
      <c r="I285" s="159"/>
      <c r="J285" s="159"/>
      <c r="K285" s="159"/>
      <c r="L285" s="159"/>
      <c r="M285" s="159"/>
      <c r="N285" s="159"/>
      <c r="O285" s="48"/>
      <c r="P285" s="184"/>
      <c r="Q285" s="48"/>
    </row>
    <row r="286" spans="1:17" outlineLevel="2" x14ac:dyDescent="0.35">
      <c r="A286" s="297"/>
      <c r="C286" s="45" t="s">
        <v>221</v>
      </c>
      <c r="D286" s="157"/>
      <c r="E286" s="157"/>
      <c r="F286" s="33"/>
      <c r="G286" s="159"/>
      <c r="H286" s="159"/>
      <c r="I286" s="159"/>
      <c r="J286" s="159"/>
      <c r="K286" s="159"/>
      <c r="L286" s="159"/>
      <c r="M286" s="159"/>
      <c r="N286" s="159"/>
      <c r="O286" s="48"/>
      <c r="P286" s="184"/>
      <c r="Q286" s="48"/>
    </row>
    <row r="287" spans="1:17" outlineLevel="2" x14ac:dyDescent="0.35">
      <c r="A287" s="297"/>
      <c r="C287" s="45" t="s">
        <v>222</v>
      </c>
      <c r="D287" s="157"/>
      <c r="E287" s="157"/>
      <c r="F287" s="33"/>
      <c r="G287" s="159"/>
      <c r="H287" s="159"/>
      <c r="I287" s="159"/>
      <c r="J287" s="159"/>
      <c r="K287" s="159"/>
      <c r="L287" s="159"/>
      <c r="M287" s="159"/>
      <c r="N287" s="159"/>
      <c r="O287" s="48"/>
      <c r="P287" s="184"/>
      <c r="Q287" s="48"/>
    </row>
    <row r="288" spans="1:17" outlineLevel="2" x14ac:dyDescent="0.35">
      <c r="A288" s="297"/>
      <c r="C288" s="45" t="s">
        <v>223</v>
      </c>
      <c r="D288" s="157"/>
      <c r="E288" s="157"/>
      <c r="F288" s="33"/>
      <c r="G288" s="159"/>
      <c r="H288" s="159"/>
      <c r="I288" s="159"/>
      <c r="J288" s="159"/>
      <c r="K288" s="159"/>
      <c r="L288" s="159"/>
      <c r="M288" s="159"/>
      <c r="N288" s="159"/>
      <c r="O288" s="48"/>
      <c r="P288" s="184"/>
      <c r="Q288" s="48"/>
    </row>
    <row r="289" spans="1:17" outlineLevel="2" x14ac:dyDescent="0.35">
      <c r="A289" s="297"/>
      <c r="C289" s="45" t="s">
        <v>224</v>
      </c>
      <c r="D289" s="157"/>
      <c r="E289" s="157"/>
      <c r="F289" s="33"/>
      <c r="G289" s="159"/>
      <c r="H289" s="159"/>
      <c r="I289" s="159"/>
      <c r="J289" s="159"/>
      <c r="K289" s="159"/>
      <c r="L289" s="159"/>
      <c r="M289" s="159"/>
      <c r="N289" s="159"/>
      <c r="O289" s="48"/>
      <c r="P289" s="184"/>
      <c r="Q289" s="48"/>
    </row>
    <row r="290" spans="1:17" outlineLevel="2" x14ac:dyDescent="0.35">
      <c r="A290" s="297"/>
      <c r="C290" s="45" t="s">
        <v>225</v>
      </c>
      <c r="D290" s="157"/>
      <c r="E290" s="157"/>
      <c r="F290" s="33"/>
      <c r="G290" s="159"/>
      <c r="H290" s="159"/>
      <c r="I290" s="159"/>
      <c r="J290" s="159"/>
      <c r="K290" s="159"/>
      <c r="L290" s="159"/>
      <c r="M290" s="159"/>
      <c r="N290" s="159"/>
      <c r="O290" s="48"/>
      <c r="P290" s="184"/>
      <c r="Q290" s="48"/>
    </row>
    <row r="291" spans="1:17" outlineLevel="2" x14ac:dyDescent="0.35">
      <c r="A291" s="297"/>
      <c r="C291" s="45" t="s">
        <v>226</v>
      </c>
      <c r="D291" s="157"/>
      <c r="E291" s="157"/>
      <c r="F291" s="33"/>
      <c r="G291" s="159"/>
      <c r="H291" s="159"/>
      <c r="I291" s="159"/>
      <c r="J291" s="159"/>
      <c r="K291" s="159"/>
      <c r="L291" s="159"/>
      <c r="M291" s="159"/>
      <c r="N291" s="159"/>
      <c r="O291" s="48"/>
      <c r="P291" s="184"/>
      <c r="Q291" s="48"/>
    </row>
    <row r="292" spans="1:17" outlineLevel="2" x14ac:dyDescent="0.35">
      <c r="A292" s="297"/>
      <c r="C292" s="59" t="s">
        <v>227</v>
      </c>
      <c r="D292" s="155" t="s">
        <v>228</v>
      </c>
      <c r="E292" s="155" t="s">
        <v>228</v>
      </c>
      <c r="F292" s="33"/>
      <c r="G292" s="187">
        <f t="shared" ref="G292:N292" si="3">+SUM(G293:G296)</f>
        <v>0</v>
      </c>
      <c r="H292" s="187">
        <f t="shared" si="3"/>
        <v>0</v>
      </c>
      <c r="I292" s="187">
        <f t="shared" si="3"/>
        <v>0</v>
      </c>
      <c r="J292" s="187">
        <f t="shared" si="3"/>
        <v>0</v>
      </c>
      <c r="K292" s="51">
        <f t="shared" si="3"/>
        <v>0</v>
      </c>
      <c r="L292" s="51">
        <f t="shared" si="3"/>
        <v>0</v>
      </c>
      <c r="M292" s="51">
        <f t="shared" si="3"/>
        <v>0</v>
      </c>
      <c r="N292" s="51">
        <f t="shared" si="3"/>
        <v>0</v>
      </c>
      <c r="O292" s="48"/>
      <c r="P292" s="194" t="s">
        <v>202</v>
      </c>
      <c r="Q292" s="48"/>
    </row>
    <row r="293" spans="1:17" outlineLevel="2" x14ac:dyDescent="0.35">
      <c r="A293" s="297"/>
      <c r="C293" s="45" t="s">
        <v>229</v>
      </c>
      <c r="D293" s="157"/>
      <c r="E293" s="157"/>
      <c r="F293" s="33"/>
      <c r="G293" s="159"/>
      <c r="H293" s="159"/>
      <c r="I293" s="159"/>
      <c r="J293" s="159"/>
      <c r="K293" s="160"/>
      <c r="L293" s="156"/>
      <c r="M293" s="156"/>
      <c r="N293" s="156"/>
      <c r="O293" s="48"/>
      <c r="P293" s="184"/>
      <c r="Q293" s="48"/>
    </row>
    <row r="294" spans="1:17" outlineLevel="2" x14ac:dyDescent="0.35">
      <c r="A294" s="297"/>
      <c r="C294" s="45" t="s">
        <v>230</v>
      </c>
      <c r="D294" s="157"/>
      <c r="E294" s="157"/>
      <c r="F294" s="33"/>
      <c r="G294" s="159"/>
      <c r="H294" s="159"/>
      <c r="I294" s="159"/>
      <c r="J294" s="159"/>
      <c r="K294" s="197"/>
      <c r="L294" s="189"/>
      <c r="M294" s="189"/>
      <c r="N294" s="156"/>
      <c r="O294" s="48"/>
      <c r="P294" s="184"/>
      <c r="Q294" s="48"/>
    </row>
    <row r="295" spans="1:17" outlineLevel="2" x14ac:dyDescent="0.35">
      <c r="A295" s="297"/>
      <c r="C295" s="45" t="s">
        <v>231</v>
      </c>
      <c r="D295" s="157"/>
      <c r="E295" s="157"/>
      <c r="F295" s="33"/>
      <c r="G295" s="159"/>
      <c r="H295" s="200"/>
      <c r="I295" s="32"/>
      <c r="J295" s="201"/>
      <c r="K295" s="159"/>
      <c r="L295" s="159"/>
      <c r="M295" s="159"/>
      <c r="N295" s="197"/>
      <c r="O295" s="48"/>
      <c r="P295" s="184"/>
      <c r="Q295" s="48"/>
    </row>
    <row r="296" spans="1:17" outlineLevel="2" x14ac:dyDescent="0.35">
      <c r="A296" s="297"/>
      <c r="C296" s="45" t="s">
        <v>232</v>
      </c>
      <c r="D296" s="157"/>
      <c r="E296" s="157"/>
      <c r="F296" s="33"/>
      <c r="G296" s="159"/>
      <c r="H296" s="159"/>
      <c r="I296" s="159"/>
      <c r="J296" s="159"/>
      <c r="K296" s="159"/>
      <c r="L296" s="159"/>
      <c r="M296" s="159"/>
      <c r="N296" s="159"/>
      <c r="O296" s="48"/>
      <c r="P296" s="184"/>
      <c r="Q296" s="48"/>
    </row>
    <row r="297" spans="1:17" outlineLevel="2" x14ac:dyDescent="0.35">
      <c r="A297" s="297"/>
      <c r="C297" s="59" t="s">
        <v>233</v>
      </c>
      <c r="D297" s="155" t="s">
        <v>234</v>
      </c>
      <c r="E297" s="155" t="s">
        <v>234</v>
      </c>
      <c r="F297" s="33"/>
      <c r="G297" s="187">
        <f>+SUM(G298:G305)</f>
        <v>0</v>
      </c>
      <c r="H297" s="187">
        <f t="shared" ref="H297:N297" si="4">+SUM(H298:H304)</f>
        <v>0</v>
      </c>
      <c r="I297" s="187">
        <f t="shared" si="4"/>
        <v>0</v>
      </c>
      <c r="J297" s="187">
        <f t="shared" si="4"/>
        <v>0</v>
      </c>
      <c r="K297" s="187">
        <f t="shared" si="4"/>
        <v>0</v>
      </c>
      <c r="L297" s="187">
        <f t="shared" si="4"/>
        <v>0</v>
      </c>
      <c r="M297" s="187">
        <f t="shared" si="4"/>
        <v>0</v>
      </c>
      <c r="N297" s="187">
        <f t="shared" si="4"/>
        <v>0</v>
      </c>
      <c r="O297" s="48"/>
      <c r="P297" s="194" t="s">
        <v>198</v>
      </c>
      <c r="Q297" s="48"/>
    </row>
    <row r="298" spans="1:17" outlineLevel="2" x14ac:dyDescent="0.35">
      <c r="A298" s="297"/>
      <c r="C298" s="45" t="s">
        <v>235</v>
      </c>
      <c r="D298" s="157"/>
      <c r="E298" s="157"/>
      <c r="F298" s="33"/>
      <c r="G298" s="159"/>
      <c r="H298" s="159"/>
      <c r="I298" s="159"/>
      <c r="J298" s="159"/>
      <c r="K298" s="159"/>
      <c r="L298" s="159"/>
      <c r="M298" s="159"/>
      <c r="N298" s="159"/>
      <c r="O298" s="48"/>
      <c r="P298" s="184"/>
      <c r="Q298" s="48"/>
    </row>
    <row r="299" spans="1:17" outlineLevel="2" x14ac:dyDescent="0.35">
      <c r="A299" s="297"/>
      <c r="C299" s="45" t="s">
        <v>236</v>
      </c>
      <c r="D299" s="157"/>
      <c r="E299" s="157"/>
      <c r="F299" s="33"/>
      <c r="G299" s="159"/>
      <c r="H299" s="159"/>
      <c r="I299" s="159"/>
      <c r="J299" s="159"/>
      <c r="K299" s="159"/>
      <c r="L299" s="159"/>
      <c r="M299" s="159"/>
      <c r="N299" s="159"/>
      <c r="O299" s="48"/>
      <c r="P299" s="184"/>
      <c r="Q299" s="48"/>
    </row>
    <row r="300" spans="1:17" outlineLevel="2" x14ac:dyDescent="0.35">
      <c r="A300" s="297"/>
      <c r="C300" s="45" t="s">
        <v>237</v>
      </c>
      <c r="D300" s="157"/>
      <c r="E300" s="157"/>
      <c r="F300" s="33"/>
      <c r="G300" s="159"/>
      <c r="H300" s="159"/>
      <c r="I300" s="159"/>
      <c r="J300" s="159"/>
      <c r="K300" s="159"/>
      <c r="L300" s="159"/>
      <c r="M300" s="159"/>
      <c r="N300" s="159"/>
      <c r="O300" s="48"/>
      <c r="P300" s="184"/>
      <c r="Q300" s="48"/>
    </row>
    <row r="301" spans="1:17" outlineLevel="2" x14ac:dyDescent="0.35">
      <c r="A301" s="297"/>
      <c r="C301" s="45" t="s">
        <v>238</v>
      </c>
      <c r="D301" s="157"/>
      <c r="E301" s="157"/>
      <c r="F301" s="33"/>
      <c r="G301" s="159"/>
      <c r="H301" s="159"/>
      <c r="I301" s="159"/>
      <c r="J301" s="159"/>
      <c r="K301" s="159"/>
      <c r="L301" s="159"/>
      <c r="M301" s="159"/>
      <c r="N301" s="159"/>
      <c r="O301" s="48"/>
      <c r="P301" s="184"/>
      <c r="Q301" s="48"/>
    </row>
    <row r="302" spans="1:17" outlineLevel="2" x14ac:dyDescent="0.35">
      <c r="A302" s="297"/>
      <c r="C302" s="45" t="s">
        <v>239</v>
      </c>
      <c r="D302" s="157"/>
      <c r="E302" s="157"/>
      <c r="F302" s="33"/>
      <c r="G302" s="159"/>
      <c r="H302" s="159"/>
      <c r="I302" s="159"/>
      <c r="J302" s="159"/>
      <c r="K302" s="159"/>
      <c r="L302" s="159"/>
      <c r="M302" s="159"/>
      <c r="N302" s="159"/>
      <c r="O302" s="48"/>
      <c r="P302" s="184"/>
      <c r="Q302" s="48"/>
    </row>
    <row r="303" spans="1:17" outlineLevel="2" x14ac:dyDescent="0.35">
      <c r="A303" s="297"/>
      <c r="C303" s="45" t="s">
        <v>240</v>
      </c>
      <c r="D303" s="157"/>
      <c r="E303" s="157"/>
      <c r="F303" s="33"/>
      <c r="G303" s="159"/>
      <c r="H303" s="159"/>
      <c r="I303" s="159"/>
      <c r="J303" s="159"/>
      <c r="K303" s="159"/>
      <c r="L303" s="159"/>
      <c r="M303" s="159"/>
      <c r="N303" s="159"/>
      <c r="O303" s="48"/>
      <c r="P303" s="184"/>
      <c r="Q303" s="48"/>
    </row>
    <row r="304" spans="1:17" outlineLevel="2" x14ac:dyDescent="0.35">
      <c r="A304" s="297"/>
      <c r="C304" s="45" t="s">
        <v>241</v>
      </c>
      <c r="D304" s="157"/>
      <c r="E304" s="157"/>
      <c r="F304" s="33"/>
      <c r="G304" s="159"/>
      <c r="H304" s="159"/>
      <c r="I304" s="159"/>
      <c r="J304" s="159"/>
      <c r="K304" s="159"/>
      <c r="L304" s="159"/>
      <c r="M304" s="159"/>
      <c r="N304" s="159"/>
      <c r="O304" s="48"/>
      <c r="P304" s="184"/>
      <c r="Q304" s="48"/>
    </row>
    <row r="305" spans="1:22" outlineLevel="2" x14ac:dyDescent="0.35">
      <c r="A305" s="297"/>
      <c r="C305" s="59" t="s">
        <v>242</v>
      </c>
      <c r="D305" s="155" t="s">
        <v>243</v>
      </c>
      <c r="E305" s="155" t="s">
        <v>243</v>
      </c>
      <c r="F305" s="30"/>
      <c r="G305" s="159"/>
      <c r="H305" s="159"/>
      <c r="I305" s="159"/>
      <c r="J305" s="159"/>
      <c r="K305" s="159"/>
      <c r="L305" s="159"/>
      <c r="M305" s="159"/>
      <c r="N305" s="159"/>
      <c r="O305" s="48"/>
      <c r="P305" s="194" t="s">
        <v>244</v>
      </c>
      <c r="Q305" s="48"/>
    </row>
    <row r="306" spans="1:22" outlineLevel="2" x14ac:dyDescent="0.35">
      <c r="A306" s="297"/>
      <c r="C306" s="59" t="s">
        <v>245</v>
      </c>
      <c r="D306" s="155" t="s">
        <v>246</v>
      </c>
      <c r="E306" s="155" t="s">
        <v>246</v>
      </c>
      <c r="F306" s="33"/>
      <c r="G306" s="51">
        <f t="shared" ref="G306:N306" si="5">+G307+G311</f>
        <v>0</v>
      </c>
      <c r="H306" s="51">
        <f t="shared" si="5"/>
        <v>0</v>
      </c>
      <c r="I306" s="51">
        <f t="shared" si="5"/>
        <v>0</v>
      </c>
      <c r="J306" s="51">
        <f t="shared" si="5"/>
        <v>0</v>
      </c>
      <c r="K306" s="51">
        <f t="shared" si="5"/>
        <v>0</v>
      </c>
      <c r="L306" s="51">
        <f t="shared" si="5"/>
        <v>0</v>
      </c>
      <c r="M306" s="51">
        <f t="shared" si="5"/>
        <v>0</v>
      </c>
      <c r="N306" s="51">
        <f t="shared" si="5"/>
        <v>0</v>
      </c>
      <c r="O306" s="48"/>
      <c r="P306" s="184"/>
      <c r="Q306" s="48"/>
    </row>
    <row r="307" spans="1:22" outlineLevel="2" x14ac:dyDescent="0.35">
      <c r="A307" s="297"/>
      <c r="C307" s="60" t="s">
        <v>247</v>
      </c>
      <c r="D307" s="157"/>
      <c r="E307" s="157" t="s">
        <v>248</v>
      </c>
      <c r="F307" s="33"/>
      <c r="G307" s="193">
        <f t="shared" ref="G307:N307" si="6">SUM(G308:G310)</f>
        <v>0</v>
      </c>
      <c r="H307" s="193">
        <f t="shared" si="6"/>
        <v>0</v>
      </c>
      <c r="I307" s="193">
        <f t="shared" si="6"/>
        <v>0</v>
      </c>
      <c r="J307" s="193">
        <f t="shared" si="6"/>
        <v>0</v>
      </c>
      <c r="K307" s="193">
        <f t="shared" si="6"/>
        <v>0</v>
      </c>
      <c r="L307" s="193">
        <f t="shared" si="6"/>
        <v>0</v>
      </c>
      <c r="M307" s="193">
        <f t="shared" si="6"/>
        <v>0</v>
      </c>
      <c r="N307" s="193">
        <f t="shared" si="6"/>
        <v>0</v>
      </c>
      <c r="O307" s="48"/>
      <c r="P307" s="194" t="s">
        <v>200</v>
      </c>
      <c r="Q307" s="48"/>
    </row>
    <row r="308" spans="1:22" outlineLevel="2" x14ac:dyDescent="0.35">
      <c r="A308" s="297"/>
      <c r="C308" s="55" t="s">
        <v>249</v>
      </c>
      <c r="D308" s="157"/>
      <c r="E308" s="157"/>
      <c r="F308" s="33"/>
      <c r="G308" s="159"/>
      <c r="H308" s="159"/>
      <c r="I308" s="159"/>
      <c r="J308" s="159"/>
      <c r="K308" s="159"/>
      <c r="L308" s="159"/>
      <c r="M308" s="159"/>
      <c r="N308" s="159"/>
      <c r="O308" s="48"/>
      <c r="P308" s="184"/>
      <c r="Q308" s="48"/>
    </row>
    <row r="309" spans="1:22" outlineLevel="2" x14ac:dyDescent="0.35">
      <c r="A309" s="297"/>
      <c r="C309" s="55" t="s">
        <v>250</v>
      </c>
      <c r="D309" s="157"/>
      <c r="E309" s="157"/>
      <c r="F309" s="33"/>
      <c r="G309" s="159"/>
      <c r="H309" s="159"/>
      <c r="I309" s="159"/>
      <c r="J309" s="159"/>
      <c r="K309" s="159"/>
      <c r="L309" s="159"/>
      <c r="M309" s="159"/>
      <c r="N309" s="159"/>
      <c r="O309" s="48"/>
      <c r="P309" s="184"/>
      <c r="Q309" s="48"/>
    </row>
    <row r="310" spans="1:22" outlineLevel="2" x14ac:dyDescent="0.35">
      <c r="A310" s="297"/>
      <c r="C310" s="55" t="s">
        <v>251</v>
      </c>
      <c r="D310" s="157"/>
      <c r="E310" s="157"/>
      <c r="F310" s="33"/>
      <c r="G310" s="159"/>
      <c r="H310" s="159"/>
      <c r="I310" s="159"/>
      <c r="J310" s="159"/>
      <c r="K310" s="159"/>
      <c r="L310" s="159"/>
      <c r="M310" s="159"/>
      <c r="N310" s="159"/>
      <c r="O310" s="48"/>
      <c r="P310" s="184"/>
      <c r="Q310" s="48"/>
    </row>
    <row r="311" spans="1:22" outlineLevel="2" x14ac:dyDescent="0.35">
      <c r="A311" s="297"/>
      <c r="C311" s="60" t="s">
        <v>252</v>
      </c>
      <c r="D311" s="157"/>
      <c r="E311" s="157" t="s">
        <v>253</v>
      </c>
      <c r="F311" s="33"/>
      <c r="G311" s="196">
        <f t="shared" ref="G311:N311" si="7">SUM(G312:G313)</f>
        <v>0</v>
      </c>
      <c r="H311" s="196">
        <f t="shared" si="7"/>
        <v>0</v>
      </c>
      <c r="I311" s="196">
        <f t="shared" si="7"/>
        <v>0</v>
      </c>
      <c r="J311" s="196">
        <f t="shared" si="7"/>
        <v>0</v>
      </c>
      <c r="K311" s="196">
        <f t="shared" si="7"/>
        <v>0</v>
      </c>
      <c r="L311" s="196">
        <f t="shared" si="7"/>
        <v>0</v>
      </c>
      <c r="M311" s="196">
        <f t="shared" si="7"/>
        <v>0</v>
      </c>
      <c r="N311" s="196">
        <f t="shared" si="7"/>
        <v>0</v>
      </c>
      <c r="O311" s="48"/>
      <c r="P311" s="194" t="s">
        <v>202</v>
      </c>
      <c r="Q311" s="48"/>
    </row>
    <row r="312" spans="1:22" outlineLevel="2" x14ac:dyDescent="0.35">
      <c r="A312" s="297"/>
      <c r="C312" s="63" t="s">
        <v>254</v>
      </c>
      <c r="D312" s="157"/>
      <c r="E312" s="157"/>
      <c r="F312" s="33"/>
      <c r="G312" s="159"/>
      <c r="H312" s="159"/>
      <c r="I312" s="159"/>
      <c r="J312" s="159"/>
      <c r="K312" s="159"/>
      <c r="L312" s="159"/>
      <c r="M312" s="159"/>
      <c r="N312" s="159"/>
      <c r="O312" s="48"/>
      <c r="P312" s="202"/>
      <c r="Q312" s="48"/>
    </row>
    <row r="313" spans="1:22" outlineLevel="2" x14ac:dyDescent="0.35">
      <c r="A313" s="297"/>
      <c r="C313" s="203" t="s">
        <v>255</v>
      </c>
      <c r="D313" s="168"/>
      <c r="E313" s="168"/>
      <c r="F313" s="171"/>
      <c r="G313" s="159"/>
      <c r="H313" s="159"/>
      <c r="I313" s="159"/>
      <c r="J313" s="159"/>
      <c r="K313" s="159"/>
      <c r="L313" s="159"/>
      <c r="M313" s="159"/>
      <c r="N313" s="159"/>
      <c r="O313" s="48"/>
      <c r="P313" s="184"/>
      <c r="Q313" s="48"/>
    </row>
    <row r="314" spans="1:22" outlineLevel="2" x14ac:dyDescent="0.35">
      <c r="A314" s="297"/>
      <c r="C314" s="56"/>
      <c r="D314" s="136"/>
      <c r="E314" s="136"/>
      <c r="F314" s="33"/>
      <c r="G314" s="173"/>
      <c r="H314" s="172"/>
      <c r="I314" s="172"/>
      <c r="J314" s="172"/>
      <c r="K314" s="172"/>
      <c r="L314" s="172"/>
      <c r="M314" s="172"/>
      <c r="N314" s="172"/>
      <c r="O314" s="48"/>
      <c r="P314" s="191"/>
      <c r="Q314" s="48"/>
    </row>
    <row r="315" spans="1:22" outlineLevel="2" x14ac:dyDescent="0.35">
      <c r="A315" s="297"/>
      <c r="C315" s="38" t="s">
        <v>256</v>
      </c>
      <c r="D315" s="157"/>
      <c r="E315" s="157" t="s">
        <v>257</v>
      </c>
      <c r="F315" s="33"/>
      <c r="G315" s="39">
        <f t="shared" ref="G315:N315" si="8">+G191+G198+G205+G212+G219+G280+G281+G297+G292+G305+G306</f>
        <v>0</v>
      </c>
      <c r="H315" s="39">
        <f t="shared" si="8"/>
        <v>0</v>
      </c>
      <c r="I315" s="39">
        <f t="shared" si="8"/>
        <v>0</v>
      </c>
      <c r="J315" s="39">
        <f t="shared" si="8"/>
        <v>0</v>
      </c>
      <c r="K315" s="39">
        <f t="shared" si="8"/>
        <v>0</v>
      </c>
      <c r="L315" s="39">
        <f t="shared" si="8"/>
        <v>0</v>
      </c>
      <c r="M315" s="39">
        <f t="shared" si="8"/>
        <v>0</v>
      </c>
      <c r="N315" s="39">
        <f t="shared" si="8"/>
        <v>0</v>
      </c>
      <c r="P315" s="184"/>
    </row>
    <row r="316" spans="1:22" ht="14.5" outlineLevel="2" x14ac:dyDescent="0.35">
      <c r="A316" s="297"/>
      <c r="C316" s="56"/>
      <c r="D316" s="204"/>
      <c r="E316" s="204"/>
      <c r="F316" s="204"/>
      <c r="G316" s="173"/>
      <c r="H316" s="172"/>
      <c r="I316" s="172"/>
      <c r="J316" s="172"/>
      <c r="K316" s="172"/>
      <c r="L316" s="172"/>
      <c r="M316" s="172"/>
      <c r="N316" s="172"/>
      <c r="P316" s="15"/>
    </row>
    <row r="317" spans="1:22" outlineLevel="2" x14ac:dyDescent="0.35">
      <c r="A317" s="297"/>
      <c r="C317" s="57" t="s">
        <v>258</v>
      </c>
      <c r="D317" s="57"/>
      <c r="E317" s="57"/>
      <c r="F317" s="57"/>
      <c r="G317" s="192"/>
      <c r="H317" s="192"/>
      <c r="I317" s="192"/>
      <c r="J317" s="192"/>
      <c r="K317" s="192"/>
      <c r="L317" s="192"/>
      <c r="M317" s="192"/>
      <c r="N317" s="192"/>
      <c r="O317" s="58"/>
      <c r="P317" s="58"/>
      <c r="Q317" s="58"/>
      <c r="R317" s="58"/>
      <c r="S317" s="58"/>
      <c r="T317" s="58"/>
      <c r="U317" s="58"/>
      <c r="V317" s="58"/>
    </row>
    <row r="318" spans="1:22" ht="14.5" outlineLevel="2" x14ac:dyDescent="0.35">
      <c r="A318" s="297"/>
      <c r="C318" s="56"/>
      <c r="D318" s="204"/>
      <c r="E318" s="204"/>
      <c r="F318" s="204"/>
      <c r="G318" s="173"/>
      <c r="H318" s="172"/>
      <c r="I318" s="172"/>
      <c r="J318" s="172"/>
      <c r="K318" s="172"/>
      <c r="L318" s="172"/>
      <c r="M318" s="172"/>
      <c r="N318" s="172"/>
      <c r="P318" s="15"/>
    </row>
    <row r="319" spans="1:22" outlineLevel="2" x14ac:dyDescent="0.35">
      <c r="A319" s="297"/>
      <c r="C319" s="64" t="s">
        <v>259</v>
      </c>
      <c r="D319" s="155" t="s">
        <v>260</v>
      </c>
      <c r="E319" s="155" t="s">
        <v>260</v>
      </c>
      <c r="F319" s="33"/>
      <c r="G319" s="193"/>
      <c r="H319" s="193"/>
      <c r="I319" s="193"/>
      <c r="J319" s="205"/>
      <c r="K319" s="159"/>
      <c r="L319" s="159"/>
      <c r="M319" s="159"/>
      <c r="N319" s="159"/>
      <c r="O319" s="48"/>
      <c r="P319" s="194" t="s">
        <v>185</v>
      </c>
      <c r="Q319" s="48"/>
    </row>
    <row r="320" spans="1:22" outlineLevel="2" x14ac:dyDescent="0.35">
      <c r="A320" s="297"/>
      <c r="C320" s="45" t="s">
        <v>777</v>
      </c>
      <c r="D320" s="157"/>
      <c r="E320" s="157"/>
      <c r="F320" s="33"/>
      <c r="G320" s="159"/>
      <c r="H320" s="159"/>
      <c r="I320" s="159"/>
      <c r="J320" s="159"/>
      <c r="K320" s="199"/>
      <c r="L320" s="37"/>
      <c r="M320" s="37"/>
      <c r="N320" s="37"/>
      <c r="O320" s="48"/>
      <c r="P320" s="184"/>
      <c r="Q320" s="48"/>
    </row>
    <row r="321" spans="1:22" outlineLevel="2" x14ac:dyDescent="0.35">
      <c r="A321" s="297"/>
      <c r="C321" s="45" t="s">
        <v>778</v>
      </c>
      <c r="D321" s="157"/>
      <c r="E321" s="157"/>
      <c r="F321" s="33"/>
      <c r="G321" s="159"/>
      <c r="H321" s="159"/>
      <c r="I321" s="159"/>
      <c r="J321" s="159"/>
      <c r="K321" s="160"/>
      <c r="L321" s="156"/>
      <c r="M321" s="156"/>
      <c r="N321" s="156"/>
      <c r="O321" s="48"/>
      <c r="P321" s="184"/>
      <c r="Q321" s="48"/>
    </row>
    <row r="322" spans="1:22" outlineLevel="2" x14ac:dyDescent="0.35">
      <c r="A322" s="297"/>
      <c r="C322" s="45" t="s">
        <v>779</v>
      </c>
      <c r="D322" s="157"/>
      <c r="E322" s="157"/>
      <c r="F322" s="33"/>
      <c r="G322" s="159"/>
      <c r="H322" s="159"/>
      <c r="I322" s="159"/>
      <c r="J322" s="159"/>
      <c r="K322" s="160"/>
      <c r="L322" s="156"/>
      <c r="M322" s="156"/>
      <c r="N322" s="156"/>
      <c r="O322" s="48"/>
      <c r="P322" s="184"/>
      <c r="Q322" s="48"/>
    </row>
    <row r="323" spans="1:22" outlineLevel="2" x14ac:dyDescent="0.35">
      <c r="A323" s="297"/>
      <c r="C323" s="45" t="s">
        <v>780</v>
      </c>
      <c r="D323" s="157"/>
      <c r="E323" s="157"/>
      <c r="F323" s="33"/>
      <c r="G323" s="159"/>
      <c r="H323" s="159"/>
      <c r="I323" s="159"/>
      <c r="J323" s="159"/>
      <c r="K323" s="160"/>
      <c r="L323" s="156"/>
      <c r="M323" s="156"/>
      <c r="N323" s="156"/>
      <c r="O323" s="48"/>
      <c r="P323" s="184"/>
      <c r="Q323" s="48"/>
    </row>
    <row r="324" spans="1:22" outlineLevel="2" x14ac:dyDescent="0.35">
      <c r="A324" s="297"/>
      <c r="C324" s="45" t="s">
        <v>778</v>
      </c>
      <c r="D324" s="157"/>
      <c r="E324" s="157"/>
      <c r="F324" s="33"/>
      <c r="G324" s="159"/>
      <c r="H324" s="159"/>
      <c r="I324" s="159"/>
      <c r="J324" s="159"/>
      <c r="K324" s="160"/>
      <c r="L324" s="156"/>
      <c r="M324" s="156"/>
      <c r="N324" s="156"/>
      <c r="O324" s="48"/>
      <c r="P324" s="184"/>
      <c r="Q324" s="48"/>
    </row>
    <row r="325" spans="1:22" outlineLevel="2" x14ac:dyDescent="0.35">
      <c r="A325" s="297"/>
      <c r="C325" s="45" t="s">
        <v>781</v>
      </c>
      <c r="D325" s="157"/>
      <c r="E325" s="157"/>
      <c r="F325" s="33"/>
      <c r="G325" s="159"/>
      <c r="H325" s="159"/>
      <c r="I325" s="159"/>
      <c r="J325" s="159"/>
      <c r="K325" s="160"/>
      <c r="L325" s="156"/>
      <c r="M325" s="156"/>
      <c r="N325" s="156"/>
      <c r="O325" s="48"/>
      <c r="P325" s="184"/>
      <c r="Q325" s="48"/>
    </row>
    <row r="326" spans="1:22" outlineLevel="2" x14ac:dyDescent="0.35">
      <c r="A326" s="297"/>
      <c r="C326" s="45" t="s">
        <v>782</v>
      </c>
      <c r="D326" s="157"/>
      <c r="E326" s="157"/>
      <c r="F326" s="33"/>
      <c r="G326" s="159"/>
      <c r="H326" s="159"/>
      <c r="I326" s="159"/>
      <c r="J326" s="159"/>
      <c r="K326" s="197"/>
      <c r="L326" s="189"/>
      <c r="M326" s="189"/>
      <c r="N326" s="189"/>
      <c r="O326" s="48"/>
      <c r="P326" s="184"/>
      <c r="Q326" s="48"/>
    </row>
    <row r="327" spans="1:22" outlineLevel="2" x14ac:dyDescent="0.35">
      <c r="A327" s="297"/>
      <c r="C327" s="64" t="s">
        <v>215</v>
      </c>
      <c r="D327" s="155" t="s">
        <v>261</v>
      </c>
      <c r="E327" s="155" t="s">
        <v>261</v>
      </c>
      <c r="F327" s="33"/>
      <c r="G327" s="159"/>
      <c r="H327" s="159"/>
      <c r="I327" s="159"/>
      <c r="J327" s="159"/>
      <c r="K327" s="159"/>
      <c r="L327" s="159"/>
      <c r="M327" s="159"/>
      <c r="N327" s="159"/>
      <c r="O327" s="48"/>
      <c r="P327" s="194" t="s">
        <v>196</v>
      </c>
      <c r="Q327" s="48"/>
    </row>
    <row r="328" spans="1:22" outlineLevel="2" x14ac:dyDescent="0.35">
      <c r="A328" s="297"/>
      <c r="C328" s="64" t="s">
        <v>262</v>
      </c>
      <c r="D328" s="155" t="s">
        <v>263</v>
      </c>
      <c r="E328" s="155" t="s">
        <v>263</v>
      </c>
      <c r="F328" s="33"/>
      <c r="G328" s="196">
        <f t="shared" ref="G328:N328" si="9">SUM(G329:G330)</f>
        <v>0</v>
      </c>
      <c r="H328" s="196">
        <f t="shared" si="9"/>
        <v>0</v>
      </c>
      <c r="I328" s="196">
        <f t="shared" si="9"/>
        <v>0</v>
      </c>
      <c r="J328" s="196">
        <f t="shared" si="9"/>
        <v>0</v>
      </c>
      <c r="K328" s="196">
        <f t="shared" si="9"/>
        <v>0</v>
      </c>
      <c r="L328" s="196">
        <f t="shared" si="9"/>
        <v>0</v>
      </c>
      <c r="M328" s="196">
        <f t="shared" si="9"/>
        <v>0</v>
      </c>
      <c r="N328" s="196">
        <f t="shared" si="9"/>
        <v>0</v>
      </c>
      <c r="O328" s="48"/>
      <c r="P328" s="184"/>
      <c r="Q328" s="48"/>
    </row>
    <row r="329" spans="1:22" outlineLevel="2" x14ac:dyDescent="0.35">
      <c r="A329" s="297"/>
      <c r="C329" s="60" t="s">
        <v>247</v>
      </c>
      <c r="D329" s="157"/>
      <c r="E329" s="157" t="s">
        <v>264</v>
      </c>
      <c r="F329" s="33"/>
      <c r="G329" s="159"/>
      <c r="H329" s="159"/>
      <c r="I329" s="159"/>
      <c r="J329" s="159"/>
      <c r="K329" s="159"/>
      <c r="L329" s="159"/>
      <c r="M329" s="159"/>
      <c r="N329" s="159"/>
      <c r="O329" s="48"/>
      <c r="P329" s="194" t="s">
        <v>200</v>
      </c>
      <c r="Q329" s="48"/>
    </row>
    <row r="330" spans="1:22" outlineLevel="2" x14ac:dyDescent="0.35">
      <c r="A330" s="297"/>
      <c r="C330" s="206" t="s">
        <v>265</v>
      </c>
      <c r="D330" s="168"/>
      <c r="E330" s="168" t="s">
        <v>266</v>
      </c>
      <c r="F330" s="171"/>
      <c r="G330" s="159"/>
      <c r="H330" s="159"/>
      <c r="I330" s="159"/>
      <c r="J330" s="159"/>
      <c r="K330" s="159"/>
      <c r="L330" s="159"/>
      <c r="M330" s="159"/>
      <c r="N330" s="159"/>
      <c r="O330" s="48"/>
      <c r="P330" s="194" t="s">
        <v>202</v>
      </c>
      <c r="Q330" s="48"/>
    </row>
    <row r="331" spans="1:22" outlineLevel="2" x14ac:dyDescent="0.35">
      <c r="A331" s="297"/>
      <c r="C331" s="56"/>
      <c r="D331" s="136"/>
      <c r="E331" s="136"/>
      <c r="F331" s="33"/>
      <c r="G331" s="173"/>
      <c r="H331" s="172"/>
      <c r="I331" s="172"/>
      <c r="J331" s="172"/>
      <c r="K331" s="172"/>
      <c r="L331" s="172"/>
      <c r="M331" s="172"/>
      <c r="N331" s="172"/>
      <c r="O331" s="48"/>
      <c r="P331" s="191"/>
      <c r="Q331" s="48"/>
    </row>
    <row r="332" spans="1:22" outlineLevel="2" x14ac:dyDescent="0.35">
      <c r="A332" s="297"/>
      <c r="C332" s="38" t="s">
        <v>267</v>
      </c>
      <c r="D332" s="157"/>
      <c r="E332" s="157" t="s">
        <v>268</v>
      </c>
      <c r="F332" s="30"/>
      <c r="G332" s="39">
        <f t="shared" ref="G332:N332" si="10">+G319+G327+G328</f>
        <v>0</v>
      </c>
      <c r="H332" s="39">
        <f t="shared" si="10"/>
        <v>0</v>
      </c>
      <c r="I332" s="39">
        <f t="shared" si="10"/>
        <v>0</v>
      </c>
      <c r="J332" s="39">
        <f t="shared" si="10"/>
        <v>0</v>
      </c>
      <c r="K332" s="39">
        <f t="shared" si="10"/>
        <v>0</v>
      </c>
      <c r="L332" s="39">
        <f t="shared" si="10"/>
        <v>0</v>
      </c>
      <c r="M332" s="39">
        <f t="shared" si="10"/>
        <v>0</v>
      </c>
      <c r="N332" s="39">
        <f t="shared" si="10"/>
        <v>0</v>
      </c>
      <c r="P332" s="184"/>
    </row>
    <row r="333" spans="1:22" ht="14.5" outlineLevel="2" x14ac:dyDescent="0.35">
      <c r="A333" s="297"/>
      <c r="C333" s="56"/>
      <c r="D333" s="136"/>
      <c r="E333" s="204"/>
      <c r="F333" s="204"/>
      <c r="G333" s="173"/>
      <c r="H333" s="172"/>
      <c r="I333" s="172"/>
      <c r="J333" s="172"/>
      <c r="K333" s="172"/>
      <c r="L333" s="172"/>
      <c r="M333" s="172"/>
      <c r="N333" s="172"/>
      <c r="P333" s="15"/>
    </row>
    <row r="334" spans="1:22" outlineLevel="2" x14ac:dyDescent="0.35">
      <c r="A334" s="297"/>
      <c r="C334" s="57" t="s">
        <v>269</v>
      </c>
      <c r="D334" s="57"/>
      <c r="E334" s="57"/>
      <c r="F334" s="57"/>
      <c r="G334" s="192"/>
      <c r="H334" s="192"/>
      <c r="I334" s="192"/>
      <c r="J334" s="192"/>
      <c r="K334" s="192"/>
      <c r="L334" s="192"/>
      <c r="M334" s="192"/>
      <c r="N334" s="192"/>
      <c r="O334" s="58"/>
      <c r="P334" s="58"/>
      <c r="Q334" s="58"/>
      <c r="R334" s="58"/>
      <c r="S334" s="58"/>
      <c r="T334" s="58"/>
      <c r="U334" s="58"/>
      <c r="V334" s="58"/>
    </row>
    <row r="335" spans="1:22" ht="14.5" outlineLevel="2" x14ac:dyDescent="0.35">
      <c r="A335" s="297"/>
      <c r="C335" s="56"/>
      <c r="D335" s="136"/>
      <c r="E335" s="204"/>
      <c r="F335" s="204"/>
      <c r="G335" s="173"/>
      <c r="H335" s="172"/>
      <c r="I335" s="172"/>
      <c r="J335" s="172"/>
      <c r="K335" s="172"/>
      <c r="L335" s="172"/>
      <c r="M335" s="172"/>
      <c r="N335" s="172"/>
      <c r="P335" s="15"/>
    </row>
    <row r="336" spans="1:22" outlineLevel="2" x14ac:dyDescent="0.35">
      <c r="A336" s="297"/>
      <c r="C336" s="64" t="s">
        <v>259</v>
      </c>
      <c r="D336" s="155" t="s">
        <v>270</v>
      </c>
      <c r="E336" s="155" t="s">
        <v>270</v>
      </c>
      <c r="F336" s="33"/>
      <c r="G336" s="193"/>
      <c r="H336" s="193"/>
      <c r="I336" s="193"/>
      <c r="J336" s="205"/>
      <c r="K336" s="159"/>
      <c r="L336" s="159"/>
      <c r="M336" s="159"/>
      <c r="N336" s="159"/>
      <c r="O336" s="48"/>
      <c r="P336" s="194" t="s">
        <v>185</v>
      </c>
      <c r="Q336" s="48"/>
    </row>
    <row r="337" spans="1:17" outlineLevel="2" x14ac:dyDescent="0.35">
      <c r="A337" s="297"/>
      <c r="C337" s="45" t="s">
        <v>777</v>
      </c>
      <c r="D337" s="157"/>
      <c r="E337" s="157"/>
      <c r="F337" s="33"/>
      <c r="G337" s="159"/>
      <c r="H337" s="159"/>
      <c r="I337" s="159"/>
      <c r="J337" s="159"/>
      <c r="K337" s="199"/>
      <c r="L337" s="37"/>
      <c r="M337" s="37"/>
      <c r="N337" s="37"/>
      <c r="O337" s="48"/>
      <c r="P337" s="184"/>
      <c r="Q337" s="48"/>
    </row>
    <row r="338" spans="1:17" outlineLevel="2" x14ac:dyDescent="0.35">
      <c r="A338" s="297"/>
      <c r="C338" s="45" t="s">
        <v>778</v>
      </c>
      <c r="D338" s="157"/>
      <c r="E338" s="157"/>
      <c r="F338" s="33"/>
      <c r="G338" s="159"/>
      <c r="H338" s="159"/>
      <c r="I338" s="159"/>
      <c r="J338" s="159"/>
      <c r="K338" s="160"/>
      <c r="L338" s="156"/>
      <c r="M338" s="156"/>
      <c r="N338" s="156"/>
      <c r="O338" s="48"/>
      <c r="P338" s="184"/>
      <c r="Q338" s="48"/>
    </row>
    <row r="339" spans="1:17" outlineLevel="2" x14ac:dyDescent="0.35">
      <c r="A339" s="297"/>
      <c r="C339" s="45" t="s">
        <v>779</v>
      </c>
      <c r="D339" s="157"/>
      <c r="E339" s="157"/>
      <c r="F339" s="33"/>
      <c r="G339" s="159"/>
      <c r="H339" s="159"/>
      <c r="I339" s="159"/>
      <c r="J339" s="159"/>
      <c r="K339" s="160"/>
      <c r="L339" s="156"/>
      <c r="M339" s="156"/>
      <c r="N339" s="156"/>
      <c r="O339" s="48"/>
      <c r="P339" s="184"/>
      <c r="Q339" s="48"/>
    </row>
    <row r="340" spans="1:17" outlineLevel="2" x14ac:dyDescent="0.35">
      <c r="A340" s="297"/>
      <c r="C340" s="45" t="s">
        <v>780</v>
      </c>
      <c r="D340" s="157"/>
      <c r="E340" s="157"/>
      <c r="F340" s="33"/>
      <c r="G340" s="159"/>
      <c r="H340" s="159"/>
      <c r="I340" s="159"/>
      <c r="J340" s="159"/>
      <c r="K340" s="160"/>
      <c r="L340" s="156"/>
      <c r="M340" s="156"/>
      <c r="N340" s="156"/>
      <c r="O340" s="48"/>
      <c r="P340" s="184"/>
      <c r="Q340" s="48"/>
    </row>
    <row r="341" spans="1:17" outlineLevel="2" x14ac:dyDescent="0.35">
      <c r="A341" s="297"/>
      <c r="C341" s="45" t="s">
        <v>778</v>
      </c>
      <c r="D341" s="157"/>
      <c r="E341" s="157"/>
      <c r="F341" s="33"/>
      <c r="G341" s="159"/>
      <c r="H341" s="159"/>
      <c r="I341" s="159"/>
      <c r="J341" s="159"/>
      <c r="K341" s="160"/>
      <c r="L341" s="156"/>
      <c r="M341" s="156"/>
      <c r="N341" s="156"/>
      <c r="O341" s="48"/>
      <c r="P341" s="184"/>
      <c r="Q341" s="48"/>
    </row>
    <row r="342" spans="1:17" outlineLevel="2" x14ac:dyDescent="0.35">
      <c r="A342" s="297"/>
      <c r="C342" s="45" t="s">
        <v>781</v>
      </c>
      <c r="D342" s="157"/>
      <c r="E342" s="157"/>
      <c r="F342" s="33"/>
      <c r="G342" s="159"/>
      <c r="H342" s="159"/>
      <c r="I342" s="159"/>
      <c r="J342" s="159"/>
      <c r="K342" s="160"/>
      <c r="L342" s="156"/>
      <c r="M342" s="156"/>
      <c r="N342" s="156"/>
      <c r="O342" s="48"/>
      <c r="P342" s="184"/>
      <c r="Q342" s="48"/>
    </row>
    <row r="343" spans="1:17" outlineLevel="2" x14ac:dyDescent="0.35">
      <c r="A343" s="297"/>
      <c r="C343" s="45" t="s">
        <v>782</v>
      </c>
      <c r="D343" s="157"/>
      <c r="E343" s="157"/>
      <c r="F343" s="33"/>
      <c r="G343" s="159"/>
      <c r="H343" s="159"/>
      <c r="I343" s="159"/>
      <c r="J343" s="159"/>
      <c r="K343" s="160"/>
      <c r="L343" s="156"/>
      <c r="M343" s="156"/>
      <c r="N343" s="156"/>
      <c r="O343" s="48"/>
      <c r="P343" s="184"/>
      <c r="Q343" s="48"/>
    </row>
    <row r="344" spans="1:17" outlineLevel="2" x14ac:dyDescent="0.35">
      <c r="A344" s="297"/>
      <c r="C344" s="64" t="s">
        <v>215</v>
      </c>
      <c r="D344" s="155" t="s">
        <v>271</v>
      </c>
      <c r="E344" s="155" t="s">
        <v>271</v>
      </c>
      <c r="F344" s="33"/>
      <c r="G344" s="187">
        <f t="shared" ref="G344:N344" si="11">SUM(G345:G357)</f>
        <v>0</v>
      </c>
      <c r="H344" s="187">
        <f t="shared" si="11"/>
        <v>0</v>
      </c>
      <c r="I344" s="187">
        <f t="shared" si="11"/>
        <v>0</v>
      </c>
      <c r="J344" s="187">
        <f t="shared" si="11"/>
        <v>0</v>
      </c>
      <c r="K344" s="185">
        <f t="shared" si="11"/>
        <v>0</v>
      </c>
      <c r="L344" s="185">
        <f t="shared" si="11"/>
        <v>0</v>
      </c>
      <c r="M344" s="185">
        <f t="shared" si="11"/>
        <v>0</v>
      </c>
      <c r="N344" s="185">
        <f t="shared" si="11"/>
        <v>0</v>
      </c>
      <c r="O344" s="48"/>
      <c r="P344" s="194" t="s">
        <v>196</v>
      </c>
      <c r="Q344" s="48"/>
    </row>
    <row r="345" spans="1:17" outlineLevel="2" x14ac:dyDescent="0.35">
      <c r="A345" s="297"/>
      <c r="C345" s="45" t="s">
        <v>272</v>
      </c>
      <c r="D345" s="157"/>
      <c r="E345" s="157"/>
      <c r="F345" s="33"/>
      <c r="G345" s="159"/>
      <c r="H345" s="159"/>
      <c r="I345" s="159"/>
      <c r="J345" s="159"/>
      <c r="K345" s="159"/>
      <c r="L345" s="159"/>
      <c r="M345" s="159"/>
      <c r="N345" s="159"/>
      <c r="O345" s="48"/>
      <c r="P345" s="184"/>
      <c r="Q345" s="48"/>
    </row>
    <row r="346" spans="1:17" outlineLevel="2" x14ac:dyDescent="0.35">
      <c r="A346" s="297"/>
      <c r="C346" s="45" t="s">
        <v>273</v>
      </c>
      <c r="D346" s="157"/>
      <c r="E346" s="157"/>
      <c r="F346" s="33"/>
      <c r="G346" s="159"/>
      <c r="H346" s="159"/>
      <c r="I346" s="159"/>
      <c r="J346" s="159"/>
      <c r="K346" s="159"/>
      <c r="L346" s="159"/>
      <c r="M346" s="159"/>
      <c r="N346" s="159"/>
      <c r="O346" s="48"/>
      <c r="P346" s="184"/>
      <c r="Q346" s="48"/>
    </row>
    <row r="347" spans="1:17" outlineLevel="2" x14ac:dyDescent="0.35">
      <c r="A347" s="297"/>
      <c r="C347" s="45" t="s">
        <v>274</v>
      </c>
      <c r="D347" s="157"/>
      <c r="E347" s="157"/>
      <c r="F347" s="33"/>
      <c r="G347" s="159"/>
      <c r="H347" s="159"/>
      <c r="I347" s="159"/>
      <c r="J347" s="159"/>
      <c r="K347" s="159"/>
      <c r="L347" s="159"/>
      <c r="M347" s="159"/>
      <c r="N347" s="159"/>
      <c r="O347" s="48"/>
      <c r="P347" s="184"/>
      <c r="Q347" s="48"/>
    </row>
    <row r="348" spans="1:17" outlineLevel="2" x14ac:dyDescent="0.35">
      <c r="A348" s="297"/>
      <c r="C348" s="45" t="s">
        <v>275</v>
      </c>
      <c r="D348" s="157"/>
      <c r="E348" s="157"/>
      <c r="F348" s="33"/>
      <c r="G348" s="159"/>
      <c r="H348" s="159"/>
      <c r="I348" s="159"/>
      <c r="J348" s="159"/>
      <c r="K348" s="159"/>
      <c r="L348" s="159"/>
      <c r="M348" s="159"/>
      <c r="N348" s="159"/>
      <c r="O348" s="48"/>
      <c r="P348" s="184"/>
      <c r="Q348" s="48"/>
    </row>
    <row r="349" spans="1:17" outlineLevel="2" x14ac:dyDescent="0.35">
      <c r="A349" s="297"/>
      <c r="C349" s="45" t="s">
        <v>276</v>
      </c>
      <c r="D349" s="157"/>
      <c r="E349" s="157"/>
      <c r="F349" s="33"/>
      <c r="G349" s="159"/>
      <c r="H349" s="159"/>
      <c r="I349" s="159"/>
      <c r="J349" s="159"/>
      <c r="K349" s="159"/>
      <c r="L349" s="159"/>
      <c r="M349" s="159"/>
      <c r="N349" s="159"/>
      <c r="O349" s="48"/>
      <c r="P349" s="184"/>
      <c r="Q349" s="48"/>
    </row>
    <row r="350" spans="1:17" outlineLevel="2" x14ac:dyDescent="0.35">
      <c r="A350" s="297"/>
      <c r="C350" s="45" t="s">
        <v>277</v>
      </c>
      <c r="D350" s="157"/>
      <c r="E350" s="157"/>
      <c r="F350" s="33"/>
      <c r="G350" s="159"/>
      <c r="H350" s="159"/>
      <c r="I350" s="159"/>
      <c r="J350" s="159"/>
      <c r="K350" s="159"/>
      <c r="L350" s="159"/>
      <c r="M350" s="159"/>
      <c r="N350" s="159"/>
      <c r="O350" s="48"/>
      <c r="P350" s="184"/>
      <c r="Q350" s="48"/>
    </row>
    <row r="351" spans="1:17" outlineLevel="2" x14ac:dyDescent="0.35">
      <c r="A351" s="297"/>
      <c r="C351" s="45" t="s">
        <v>278</v>
      </c>
      <c r="D351" s="157"/>
      <c r="E351" s="157"/>
      <c r="F351" s="33"/>
      <c r="G351" s="159"/>
      <c r="H351" s="159"/>
      <c r="I351" s="159"/>
      <c r="J351" s="159"/>
      <c r="K351" s="159"/>
      <c r="L351" s="159"/>
      <c r="M351" s="159"/>
      <c r="N351" s="159"/>
      <c r="O351" s="48"/>
      <c r="P351" s="184"/>
      <c r="Q351" s="48"/>
    </row>
    <row r="352" spans="1:17" outlineLevel="2" x14ac:dyDescent="0.35">
      <c r="A352" s="297"/>
      <c r="C352" s="45" t="s">
        <v>279</v>
      </c>
      <c r="D352" s="157"/>
      <c r="E352" s="157"/>
      <c r="F352" s="33"/>
      <c r="G352" s="159"/>
      <c r="H352" s="159"/>
      <c r="I352" s="159"/>
      <c r="J352" s="159"/>
      <c r="K352" s="159"/>
      <c r="L352" s="159"/>
      <c r="M352" s="159"/>
      <c r="N352" s="159"/>
      <c r="O352" s="48"/>
      <c r="P352" s="184"/>
      <c r="Q352" s="48"/>
    </row>
    <row r="353" spans="1:17" outlineLevel="2" x14ac:dyDescent="0.35">
      <c r="A353" s="297"/>
      <c r="C353" s="45" t="s">
        <v>280</v>
      </c>
      <c r="D353" s="157"/>
      <c r="E353" s="157"/>
      <c r="F353" s="33"/>
      <c r="G353" s="159"/>
      <c r="H353" s="159"/>
      <c r="I353" s="159"/>
      <c r="J353" s="159"/>
      <c r="K353" s="159"/>
      <c r="L353" s="159"/>
      <c r="M353" s="159"/>
      <c r="N353" s="159"/>
      <c r="O353" s="48"/>
      <c r="P353" s="184"/>
      <c r="Q353" s="48"/>
    </row>
    <row r="354" spans="1:17" outlineLevel="2" x14ac:dyDescent="0.35">
      <c r="A354" s="297"/>
      <c r="C354" s="45" t="s">
        <v>281</v>
      </c>
      <c r="D354" s="157"/>
      <c r="E354" s="157"/>
      <c r="F354" s="33"/>
      <c r="G354" s="159"/>
      <c r="H354" s="159"/>
      <c r="I354" s="159"/>
      <c r="J354" s="159"/>
      <c r="K354" s="159"/>
      <c r="L354" s="159"/>
      <c r="M354" s="159"/>
      <c r="N354" s="159"/>
      <c r="O354" s="48"/>
      <c r="P354" s="184"/>
      <c r="Q354" s="48"/>
    </row>
    <row r="355" spans="1:17" outlineLevel="2" x14ac:dyDescent="0.35">
      <c r="A355" s="297"/>
      <c r="C355" s="45" t="s">
        <v>282</v>
      </c>
      <c r="D355" s="157"/>
      <c r="E355" s="157"/>
      <c r="F355" s="33"/>
      <c r="G355" s="159"/>
      <c r="H355" s="159"/>
      <c r="I355" s="159"/>
      <c r="J355" s="159"/>
      <c r="K355" s="159"/>
      <c r="L355" s="159"/>
      <c r="M355" s="159"/>
      <c r="N355" s="159"/>
      <c r="O355" s="48"/>
      <c r="P355" s="184"/>
      <c r="Q355" s="48"/>
    </row>
    <row r="356" spans="1:17" outlineLevel="2" x14ac:dyDescent="0.35">
      <c r="A356" s="297"/>
      <c r="C356" s="45" t="s">
        <v>283</v>
      </c>
      <c r="D356" s="157"/>
      <c r="E356" s="157"/>
      <c r="F356" s="33"/>
      <c r="G356" s="159"/>
      <c r="H356" s="159"/>
      <c r="I356" s="159"/>
      <c r="J356" s="159"/>
      <c r="K356" s="159"/>
      <c r="L356" s="159"/>
      <c r="M356" s="159"/>
      <c r="N356" s="159"/>
      <c r="O356" s="48"/>
      <c r="P356" s="184"/>
      <c r="Q356" s="48"/>
    </row>
    <row r="357" spans="1:17" outlineLevel="2" x14ac:dyDescent="0.35">
      <c r="A357" s="297"/>
      <c r="C357" s="60" t="s">
        <v>284</v>
      </c>
      <c r="D357" s="157"/>
      <c r="E357" s="157"/>
      <c r="F357" s="33"/>
      <c r="G357" s="159"/>
      <c r="H357" s="159"/>
      <c r="I357" s="159"/>
      <c r="J357" s="159"/>
      <c r="K357" s="159"/>
      <c r="L357" s="159"/>
      <c r="M357" s="159"/>
      <c r="N357" s="159"/>
      <c r="O357" s="48"/>
      <c r="P357" s="184"/>
      <c r="Q357" s="48"/>
    </row>
    <row r="358" spans="1:17" outlineLevel="2" x14ac:dyDescent="0.35">
      <c r="A358" s="297"/>
      <c r="C358" s="64" t="s">
        <v>285</v>
      </c>
      <c r="D358" s="155" t="s">
        <v>286</v>
      </c>
      <c r="E358" s="155" t="s">
        <v>286</v>
      </c>
      <c r="F358" s="33"/>
      <c r="G358" s="51">
        <f t="shared" ref="G358:N358" si="12">+G359+G367</f>
        <v>0</v>
      </c>
      <c r="H358" s="51">
        <f t="shared" si="12"/>
        <v>0</v>
      </c>
      <c r="I358" s="51">
        <f t="shared" si="12"/>
        <v>0</v>
      </c>
      <c r="J358" s="51">
        <f t="shared" si="12"/>
        <v>0</v>
      </c>
      <c r="K358" s="51">
        <f t="shared" si="12"/>
        <v>0</v>
      </c>
      <c r="L358" s="51">
        <f t="shared" si="12"/>
        <v>0</v>
      </c>
      <c r="M358" s="51">
        <f t="shared" si="12"/>
        <v>0</v>
      </c>
      <c r="N358" s="51">
        <f t="shared" si="12"/>
        <v>0</v>
      </c>
      <c r="O358" s="48"/>
      <c r="P358" s="184"/>
      <c r="Q358" s="48"/>
    </row>
    <row r="359" spans="1:17" outlineLevel="2" x14ac:dyDescent="0.35">
      <c r="A359" s="297"/>
      <c r="C359" s="60" t="s">
        <v>247</v>
      </c>
      <c r="D359" s="157"/>
      <c r="E359" s="157" t="s">
        <v>287</v>
      </c>
      <c r="F359" s="33"/>
      <c r="G359" s="185">
        <f t="shared" ref="G359:N359" si="13">+SUM(G360:G366)</f>
        <v>0</v>
      </c>
      <c r="H359" s="185">
        <f t="shared" si="13"/>
        <v>0</v>
      </c>
      <c r="I359" s="185">
        <f t="shared" si="13"/>
        <v>0</v>
      </c>
      <c r="J359" s="185">
        <f t="shared" si="13"/>
        <v>0</v>
      </c>
      <c r="K359" s="185">
        <f t="shared" si="13"/>
        <v>0</v>
      </c>
      <c r="L359" s="185">
        <f t="shared" si="13"/>
        <v>0</v>
      </c>
      <c r="M359" s="185">
        <f t="shared" si="13"/>
        <v>0</v>
      </c>
      <c r="N359" s="185">
        <f t="shared" si="13"/>
        <v>0</v>
      </c>
      <c r="O359" s="48"/>
      <c r="P359" s="194" t="s">
        <v>200</v>
      </c>
      <c r="Q359" s="48"/>
    </row>
    <row r="360" spans="1:17" outlineLevel="2" x14ac:dyDescent="0.35">
      <c r="A360" s="297"/>
      <c r="C360" s="127" t="s">
        <v>288</v>
      </c>
      <c r="D360" s="157"/>
      <c r="E360" s="157"/>
      <c r="F360" s="33"/>
      <c r="G360" s="159"/>
      <c r="H360" s="159"/>
      <c r="I360" s="159"/>
      <c r="J360" s="159"/>
      <c r="K360" s="159"/>
      <c r="L360" s="159"/>
      <c r="M360" s="159"/>
      <c r="N360" s="159"/>
      <c r="O360" s="48"/>
      <c r="P360" s="184"/>
      <c r="Q360" s="48"/>
    </row>
    <row r="361" spans="1:17" outlineLevel="2" x14ac:dyDescent="0.35">
      <c r="A361" s="297"/>
      <c r="C361" s="127" t="s">
        <v>289</v>
      </c>
      <c r="D361" s="157"/>
      <c r="E361" s="157"/>
      <c r="F361" s="33"/>
      <c r="G361" s="159"/>
      <c r="H361" s="159"/>
      <c r="I361" s="159"/>
      <c r="J361" s="159"/>
      <c r="K361" s="159"/>
      <c r="L361" s="159"/>
      <c r="M361" s="159"/>
      <c r="N361" s="159"/>
      <c r="O361" s="48"/>
      <c r="P361" s="184"/>
      <c r="Q361" s="48"/>
    </row>
    <row r="362" spans="1:17" outlineLevel="2" x14ac:dyDescent="0.35">
      <c r="A362" s="297"/>
      <c r="C362" s="127" t="s">
        <v>290</v>
      </c>
      <c r="D362" s="157"/>
      <c r="E362" s="157"/>
      <c r="F362" s="33"/>
      <c r="G362" s="159"/>
      <c r="H362" s="159"/>
      <c r="I362" s="159"/>
      <c r="J362" s="159"/>
      <c r="K362" s="159"/>
      <c r="L362" s="159"/>
      <c r="M362" s="159"/>
      <c r="N362" s="159"/>
      <c r="O362" s="48"/>
      <c r="P362" s="184"/>
      <c r="Q362" s="48"/>
    </row>
    <row r="363" spans="1:17" outlineLevel="2" x14ac:dyDescent="0.35">
      <c r="A363" s="297"/>
      <c r="C363" s="127" t="s">
        <v>291</v>
      </c>
      <c r="D363" s="157"/>
      <c r="E363" s="157"/>
      <c r="F363" s="33"/>
      <c r="G363" s="159"/>
      <c r="H363" s="159"/>
      <c r="I363" s="159"/>
      <c r="J363" s="159"/>
      <c r="K363" s="159"/>
      <c r="L363" s="159"/>
      <c r="M363" s="159"/>
      <c r="N363" s="159"/>
      <c r="O363" s="48"/>
      <c r="P363" s="184"/>
      <c r="Q363" s="48"/>
    </row>
    <row r="364" spans="1:17" outlineLevel="2" x14ac:dyDescent="0.35">
      <c r="A364" s="297"/>
      <c r="C364" s="127" t="s">
        <v>292</v>
      </c>
      <c r="D364" s="157"/>
      <c r="E364" s="157"/>
      <c r="F364" s="33"/>
      <c r="G364" s="159"/>
      <c r="H364" s="159"/>
      <c r="I364" s="159"/>
      <c r="J364" s="159"/>
      <c r="K364" s="159"/>
      <c r="L364" s="159"/>
      <c r="M364" s="159"/>
      <c r="N364" s="159"/>
      <c r="O364" s="48"/>
      <c r="P364" s="184"/>
      <c r="Q364" s="48"/>
    </row>
    <row r="365" spans="1:17" outlineLevel="2" x14ac:dyDescent="0.35">
      <c r="A365" s="297"/>
      <c r="C365" s="127" t="s">
        <v>250</v>
      </c>
      <c r="D365" s="157"/>
      <c r="E365" s="157"/>
      <c r="F365" s="33"/>
      <c r="G365" s="159"/>
      <c r="H365" s="159"/>
      <c r="I365" s="159"/>
      <c r="J365" s="159"/>
      <c r="K365" s="159"/>
      <c r="L365" s="159"/>
      <c r="M365" s="159"/>
      <c r="N365" s="159"/>
      <c r="O365" s="48"/>
      <c r="P365" s="184"/>
      <c r="Q365" s="48"/>
    </row>
    <row r="366" spans="1:17" outlineLevel="2" x14ac:dyDescent="0.35">
      <c r="A366" s="297"/>
      <c r="C366" s="127" t="s">
        <v>251</v>
      </c>
      <c r="D366" s="157"/>
      <c r="E366" s="157"/>
      <c r="F366" s="33"/>
      <c r="G366" s="159"/>
      <c r="H366" s="159"/>
      <c r="I366" s="159"/>
      <c r="J366" s="159"/>
      <c r="K366" s="159"/>
      <c r="L366" s="159"/>
      <c r="M366" s="159"/>
      <c r="N366" s="159"/>
      <c r="O366" s="48"/>
      <c r="P366" s="184"/>
      <c r="Q366" s="48"/>
    </row>
    <row r="367" spans="1:17" outlineLevel="2" x14ac:dyDescent="0.35">
      <c r="A367" s="297"/>
      <c r="C367" s="60" t="s">
        <v>252</v>
      </c>
      <c r="D367" s="157"/>
      <c r="E367" s="157" t="s">
        <v>293</v>
      </c>
      <c r="F367" s="33"/>
      <c r="G367" s="187">
        <f t="shared" ref="G367:N367" si="14">SUM(G368:G374)</f>
        <v>0</v>
      </c>
      <c r="H367" s="51">
        <f t="shared" si="14"/>
        <v>0</v>
      </c>
      <c r="I367" s="51">
        <f t="shared" si="14"/>
        <v>0</v>
      </c>
      <c r="J367" s="51">
        <f t="shared" si="14"/>
        <v>0</v>
      </c>
      <c r="K367" s="187">
        <f t="shared" si="14"/>
        <v>0</v>
      </c>
      <c r="L367" s="51">
        <f t="shared" si="14"/>
        <v>0</v>
      </c>
      <c r="M367" s="51">
        <f t="shared" si="14"/>
        <v>0</v>
      </c>
      <c r="N367" s="51">
        <f t="shared" si="14"/>
        <v>0</v>
      </c>
      <c r="O367" s="48"/>
      <c r="P367" s="194" t="s">
        <v>202</v>
      </c>
      <c r="Q367" s="48"/>
    </row>
    <row r="368" spans="1:17" outlineLevel="2" x14ac:dyDescent="0.35">
      <c r="A368" s="297"/>
      <c r="C368" s="126" t="s">
        <v>294</v>
      </c>
      <c r="D368" s="157"/>
      <c r="E368" s="157"/>
      <c r="F368" s="33"/>
      <c r="G368" s="159"/>
      <c r="H368" s="160"/>
      <c r="I368" s="156"/>
      <c r="J368" s="161"/>
      <c r="K368" s="159"/>
      <c r="L368" s="160"/>
      <c r="M368" s="156"/>
      <c r="N368" s="156"/>
      <c r="O368" s="48"/>
      <c r="P368" s="184"/>
      <c r="Q368" s="48"/>
    </row>
    <row r="369" spans="1:22" outlineLevel="2" x14ac:dyDescent="0.35">
      <c r="A369" s="297"/>
      <c r="C369" s="126" t="s">
        <v>295</v>
      </c>
      <c r="D369" s="157"/>
      <c r="E369" s="157"/>
      <c r="F369" s="33"/>
      <c r="G369" s="159"/>
      <c r="H369" s="197"/>
      <c r="I369" s="189"/>
      <c r="J369" s="189"/>
      <c r="K369" s="32"/>
      <c r="L369" s="189"/>
      <c r="M369" s="189"/>
      <c r="N369" s="189"/>
      <c r="O369" s="48"/>
      <c r="P369" s="184"/>
      <c r="Q369" s="48"/>
    </row>
    <row r="370" spans="1:22" outlineLevel="2" x14ac:dyDescent="0.35">
      <c r="A370" s="297"/>
      <c r="C370" s="126" t="s">
        <v>296</v>
      </c>
      <c r="D370" s="157"/>
      <c r="E370" s="157"/>
      <c r="F370" s="33"/>
      <c r="G370" s="159"/>
      <c r="H370" s="159"/>
      <c r="I370" s="159"/>
      <c r="J370" s="159"/>
      <c r="K370" s="159"/>
      <c r="L370" s="159"/>
      <c r="M370" s="159"/>
      <c r="N370" s="159"/>
      <c r="O370" s="48"/>
      <c r="P370" s="184"/>
      <c r="Q370" s="48"/>
    </row>
    <row r="371" spans="1:22" outlineLevel="2" x14ac:dyDescent="0.35">
      <c r="A371" s="297"/>
      <c r="C371" s="126" t="s">
        <v>297</v>
      </c>
      <c r="D371" s="157"/>
      <c r="E371" s="157"/>
      <c r="F371" s="33"/>
      <c r="G371" s="159"/>
      <c r="H371" s="159"/>
      <c r="I371" s="159"/>
      <c r="J371" s="207"/>
      <c r="K371" s="159"/>
      <c r="L371" s="159"/>
      <c r="M371" s="207"/>
      <c r="N371" s="159"/>
      <c r="O371" s="48"/>
      <c r="P371" s="184"/>
      <c r="Q371" s="48"/>
    </row>
    <row r="372" spans="1:22" outlineLevel="2" x14ac:dyDescent="0.35">
      <c r="A372" s="297"/>
      <c r="C372" s="126" t="s">
        <v>298</v>
      </c>
      <c r="D372" s="157"/>
      <c r="E372" s="157"/>
      <c r="F372" s="33"/>
      <c r="G372" s="159"/>
      <c r="H372" s="159"/>
      <c r="I372" s="159"/>
      <c r="J372" s="159"/>
      <c r="K372" s="159"/>
      <c r="L372" s="159"/>
      <c r="M372" s="159"/>
      <c r="N372" s="199"/>
      <c r="O372" s="48"/>
      <c r="P372" s="184"/>
      <c r="Q372" s="48"/>
    </row>
    <row r="373" spans="1:22" outlineLevel="2" x14ac:dyDescent="0.35">
      <c r="A373" s="297"/>
      <c r="C373" s="126" t="s">
        <v>299</v>
      </c>
      <c r="D373" s="157"/>
      <c r="E373" s="157"/>
      <c r="F373" s="33"/>
      <c r="G373" s="159"/>
      <c r="H373" s="207"/>
      <c r="I373" s="159"/>
      <c r="J373" s="159"/>
      <c r="K373" s="200"/>
      <c r="L373" s="32"/>
      <c r="M373" s="32"/>
      <c r="N373" s="189"/>
      <c r="O373" s="48"/>
      <c r="P373" s="184"/>
      <c r="Q373" s="48"/>
    </row>
    <row r="374" spans="1:22" outlineLevel="2" x14ac:dyDescent="0.35">
      <c r="A374" s="297"/>
      <c r="C374" s="208" t="s">
        <v>255</v>
      </c>
      <c r="D374" s="168"/>
      <c r="E374" s="168"/>
      <c r="F374" s="171"/>
      <c r="G374" s="159"/>
      <c r="H374" s="159"/>
      <c r="I374" s="159"/>
      <c r="J374" s="159"/>
      <c r="K374" s="159"/>
      <c r="L374" s="159"/>
      <c r="M374" s="159"/>
      <c r="N374" s="159"/>
      <c r="O374" s="48"/>
      <c r="P374" s="184"/>
      <c r="Q374" s="48"/>
    </row>
    <row r="375" spans="1:22" outlineLevel="2" x14ac:dyDescent="0.35">
      <c r="A375" s="297"/>
      <c r="C375" s="56"/>
      <c r="D375" s="136"/>
      <c r="E375" s="136"/>
      <c r="F375" s="33"/>
      <c r="G375" s="173"/>
      <c r="H375" s="172"/>
      <c r="I375" s="172"/>
      <c r="J375" s="172"/>
      <c r="K375" s="172"/>
      <c r="L375" s="172"/>
      <c r="M375" s="172"/>
      <c r="N375" s="172"/>
      <c r="O375" s="48"/>
      <c r="P375" s="191"/>
      <c r="Q375" s="48"/>
    </row>
    <row r="376" spans="1:22" outlineLevel="2" x14ac:dyDescent="0.35">
      <c r="A376" s="297"/>
      <c r="C376" s="38" t="s">
        <v>300</v>
      </c>
      <c r="D376" s="157"/>
      <c r="E376" s="157" t="s">
        <v>301</v>
      </c>
      <c r="F376" s="30"/>
      <c r="G376" s="39">
        <f t="shared" ref="G376:N376" si="15">+G336+G344+G358</f>
        <v>0</v>
      </c>
      <c r="H376" s="39">
        <f t="shared" si="15"/>
        <v>0</v>
      </c>
      <c r="I376" s="39">
        <f t="shared" si="15"/>
        <v>0</v>
      </c>
      <c r="J376" s="39">
        <f t="shared" si="15"/>
        <v>0</v>
      </c>
      <c r="K376" s="39">
        <f t="shared" si="15"/>
        <v>0</v>
      </c>
      <c r="L376" s="39">
        <f t="shared" si="15"/>
        <v>0</v>
      </c>
      <c r="M376" s="39">
        <f t="shared" si="15"/>
        <v>0</v>
      </c>
      <c r="N376" s="39">
        <f t="shared" si="15"/>
        <v>0</v>
      </c>
      <c r="P376" s="184"/>
    </row>
    <row r="377" spans="1:22" outlineLevel="2" x14ac:dyDescent="0.35">
      <c r="A377" s="297"/>
      <c r="C377" s="56"/>
      <c r="D377" s="136"/>
      <c r="E377" s="136"/>
      <c r="F377" s="136"/>
      <c r="G377" s="173"/>
      <c r="H377" s="172"/>
      <c r="I377" s="172"/>
      <c r="J377" s="172"/>
      <c r="K377" s="172"/>
      <c r="L377" s="172"/>
      <c r="M377" s="172"/>
      <c r="N377" s="172"/>
      <c r="O377" s="48"/>
      <c r="P377" s="48"/>
      <c r="Q377" s="48"/>
    </row>
    <row r="378" spans="1:22" outlineLevel="2" x14ac:dyDescent="0.35">
      <c r="A378" s="297"/>
      <c r="C378" s="57" t="s">
        <v>61</v>
      </c>
      <c r="D378" s="57"/>
      <c r="E378" s="57"/>
      <c r="F378" s="57"/>
      <c r="G378" s="192"/>
      <c r="H378" s="192"/>
      <c r="I378" s="192"/>
      <c r="J378" s="192"/>
      <c r="K378" s="192"/>
      <c r="L378" s="192"/>
      <c r="M378" s="192"/>
      <c r="N378" s="192"/>
      <c r="O378" s="58"/>
      <c r="P378" s="58"/>
      <c r="Q378" s="58"/>
      <c r="R378" s="58"/>
      <c r="S378" s="58"/>
      <c r="T378" s="58"/>
      <c r="U378" s="58"/>
      <c r="V378" s="58"/>
    </row>
    <row r="379" spans="1:22" outlineLevel="2" x14ac:dyDescent="0.35">
      <c r="A379" s="297"/>
      <c r="C379" s="56"/>
      <c r="D379" s="136"/>
      <c r="E379" s="136"/>
      <c r="F379" s="136"/>
      <c r="G379" s="173"/>
      <c r="H379" s="172"/>
      <c r="I379" s="172"/>
      <c r="J379" s="172"/>
      <c r="K379" s="172"/>
      <c r="L379" s="172"/>
      <c r="M379" s="172"/>
      <c r="N379" s="172"/>
      <c r="P379" s="15"/>
    </row>
    <row r="380" spans="1:22" outlineLevel="2" x14ac:dyDescent="0.35">
      <c r="A380" s="297"/>
      <c r="C380" s="64" t="s">
        <v>302</v>
      </c>
      <c r="D380" s="155" t="s">
        <v>303</v>
      </c>
      <c r="E380" s="155" t="s">
        <v>303</v>
      </c>
      <c r="F380" s="33"/>
      <c r="G380" s="159"/>
      <c r="H380" s="159"/>
      <c r="I380" s="159"/>
      <c r="J380" s="159"/>
      <c r="K380" s="159"/>
      <c r="L380" s="159"/>
      <c r="M380" s="159"/>
      <c r="N380" s="159"/>
      <c r="O380" s="48"/>
      <c r="P380" s="194" t="s">
        <v>185</v>
      </c>
      <c r="Q380" s="48"/>
    </row>
    <row r="381" spans="1:22" outlineLevel="2" x14ac:dyDescent="0.35">
      <c r="A381" s="297"/>
      <c r="C381" s="35" t="s">
        <v>304</v>
      </c>
      <c r="D381" s="157"/>
      <c r="E381" s="157"/>
      <c r="F381" s="33"/>
      <c r="G381" s="169"/>
      <c r="H381" s="169"/>
      <c r="I381" s="169"/>
      <c r="J381" s="169"/>
      <c r="K381" s="169"/>
      <c r="L381" s="169"/>
      <c r="M381" s="169"/>
      <c r="N381" s="169"/>
      <c r="O381" s="48"/>
      <c r="P381" s="184"/>
      <c r="Q381" s="48"/>
    </row>
    <row r="382" spans="1:22" outlineLevel="2" x14ac:dyDescent="0.35">
      <c r="A382" s="297"/>
      <c r="C382" s="64" t="s">
        <v>305</v>
      </c>
      <c r="D382" s="155" t="s">
        <v>306</v>
      </c>
      <c r="E382" s="155" t="s">
        <v>306</v>
      </c>
      <c r="F382" s="33"/>
      <c r="G382" s="159"/>
      <c r="H382" s="159"/>
      <c r="I382" s="159"/>
      <c r="J382" s="159"/>
      <c r="K382" s="159"/>
      <c r="L382" s="159"/>
      <c r="M382" s="159"/>
      <c r="N382" s="159"/>
      <c r="O382" s="48"/>
      <c r="P382" s="194" t="s">
        <v>198</v>
      </c>
      <c r="Q382" s="48"/>
    </row>
    <row r="383" spans="1:22" outlineLevel="2" x14ac:dyDescent="0.35">
      <c r="A383" s="297"/>
      <c r="C383" s="64" t="s">
        <v>307</v>
      </c>
      <c r="D383" s="157"/>
      <c r="E383" s="157" t="s">
        <v>308</v>
      </c>
      <c r="F383" s="33"/>
      <c r="G383" s="159"/>
      <c r="H383" s="159"/>
      <c r="I383" s="159"/>
      <c r="J383" s="159"/>
      <c r="K383" s="159"/>
      <c r="L383" s="159"/>
      <c r="M383" s="159"/>
      <c r="N383" s="159"/>
      <c r="O383" s="48"/>
      <c r="P383" s="194" t="s">
        <v>196</v>
      </c>
      <c r="Q383" s="48"/>
    </row>
    <row r="384" spans="1:22" outlineLevel="2" x14ac:dyDescent="0.35">
      <c r="A384" s="297"/>
      <c r="C384" s="64" t="s">
        <v>309</v>
      </c>
      <c r="D384" s="157"/>
      <c r="E384" s="157" t="s">
        <v>310</v>
      </c>
      <c r="F384" s="33"/>
      <c r="G384" s="159"/>
      <c r="H384" s="159"/>
      <c r="I384" s="159"/>
      <c r="J384" s="159"/>
      <c r="K384" s="159"/>
      <c r="L384" s="159"/>
      <c r="M384" s="159"/>
      <c r="N384" s="159"/>
      <c r="O384" s="48"/>
      <c r="P384" s="194" t="s">
        <v>200</v>
      </c>
      <c r="Q384" s="48"/>
    </row>
    <row r="385" spans="1:22" outlineLevel="2" x14ac:dyDescent="0.35">
      <c r="A385" s="297"/>
      <c r="C385" s="209" t="s">
        <v>311</v>
      </c>
      <c r="D385" s="190" t="s">
        <v>312</v>
      </c>
      <c r="E385" s="190" t="s">
        <v>312</v>
      </c>
      <c r="F385" s="171"/>
      <c r="G385" s="159"/>
      <c r="H385" s="159"/>
      <c r="I385" s="159"/>
      <c r="J385" s="159"/>
      <c r="K385" s="159"/>
      <c r="L385" s="159"/>
      <c r="M385" s="159"/>
      <c r="N385" s="159"/>
      <c r="O385" s="48"/>
      <c r="P385" s="194" t="s">
        <v>202</v>
      </c>
      <c r="Q385" s="48"/>
    </row>
    <row r="386" spans="1:22" outlineLevel="2" x14ac:dyDescent="0.35">
      <c r="A386" s="297"/>
      <c r="C386" s="56"/>
      <c r="D386" s="136"/>
      <c r="E386" s="136"/>
      <c r="F386" s="33"/>
      <c r="G386" s="173"/>
      <c r="H386" s="172"/>
      <c r="I386" s="172"/>
      <c r="J386" s="172"/>
      <c r="K386" s="172"/>
      <c r="L386" s="172"/>
      <c r="M386" s="172"/>
      <c r="N386" s="172"/>
      <c r="O386" s="48"/>
      <c r="P386" s="191"/>
      <c r="Q386" s="48"/>
    </row>
    <row r="387" spans="1:22" outlineLevel="2" x14ac:dyDescent="0.35">
      <c r="A387" s="297"/>
      <c r="C387" s="38" t="s">
        <v>313</v>
      </c>
      <c r="D387" s="157"/>
      <c r="E387" s="157" t="s">
        <v>314</v>
      </c>
      <c r="F387" s="30"/>
      <c r="G387" s="39">
        <f t="shared" ref="G387:N387" si="16">+G380+G382+G383+G384+G385</f>
        <v>0</v>
      </c>
      <c r="H387" s="39">
        <f t="shared" si="16"/>
        <v>0</v>
      </c>
      <c r="I387" s="39">
        <f t="shared" si="16"/>
        <v>0</v>
      </c>
      <c r="J387" s="39">
        <f t="shared" si="16"/>
        <v>0</v>
      </c>
      <c r="K387" s="39">
        <f t="shared" si="16"/>
        <v>0</v>
      </c>
      <c r="L387" s="39">
        <f t="shared" si="16"/>
        <v>0</v>
      </c>
      <c r="M387" s="39">
        <f t="shared" si="16"/>
        <v>0</v>
      </c>
      <c r="N387" s="39">
        <f t="shared" si="16"/>
        <v>0</v>
      </c>
      <c r="P387" s="184"/>
    </row>
    <row r="388" spans="1:22" outlineLevel="2" x14ac:dyDescent="0.35">
      <c r="A388" s="297"/>
      <c r="C388" s="56"/>
      <c r="D388" s="136"/>
      <c r="E388" s="136"/>
      <c r="F388" s="136"/>
      <c r="G388" s="173"/>
      <c r="H388" s="172"/>
      <c r="I388" s="172"/>
      <c r="J388" s="172"/>
      <c r="K388" s="172"/>
      <c r="L388" s="172"/>
      <c r="M388" s="172"/>
      <c r="N388" s="172"/>
      <c r="O388" s="48"/>
      <c r="P388" s="48"/>
      <c r="Q388" s="48"/>
    </row>
    <row r="389" spans="1:22" outlineLevel="2" x14ac:dyDescent="0.35">
      <c r="A389" s="297"/>
      <c r="C389" s="57" t="s">
        <v>315</v>
      </c>
      <c r="D389" s="57"/>
      <c r="E389" s="57"/>
      <c r="F389" s="57"/>
      <c r="G389" s="192"/>
      <c r="H389" s="192"/>
      <c r="I389" s="192"/>
      <c r="J389" s="192"/>
      <c r="K389" s="192"/>
      <c r="L389" s="192"/>
      <c r="M389" s="192"/>
      <c r="N389" s="192"/>
      <c r="O389" s="58"/>
      <c r="P389" s="58"/>
      <c r="Q389" s="58"/>
      <c r="R389" s="58"/>
      <c r="S389" s="58"/>
      <c r="T389" s="58"/>
      <c r="U389" s="58"/>
      <c r="V389" s="58"/>
    </row>
    <row r="390" spans="1:22" outlineLevel="2" x14ac:dyDescent="0.35">
      <c r="A390" s="297"/>
      <c r="C390" s="56"/>
      <c r="D390" s="136"/>
      <c r="E390" s="136"/>
      <c r="F390" s="136"/>
      <c r="G390" s="173"/>
      <c r="H390" s="172"/>
      <c r="I390" s="172"/>
      <c r="J390" s="172"/>
      <c r="K390" s="172"/>
      <c r="L390" s="172"/>
      <c r="M390" s="172"/>
      <c r="N390" s="172"/>
      <c r="O390" s="48"/>
      <c r="P390" s="48"/>
      <c r="Q390" s="48"/>
    </row>
    <row r="391" spans="1:22" outlineLevel="2" x14ac:dyDescent="0.35">
      <c r="A391" s="297"/>
      <c r="C391" s="64" t="s">
        <v>316</v>
      </c>
      <c r="D391" s="155" t="s">
        <v>317</v>
      </c>
      <c r="E391" s="155" t="s">
        <v>317</v>
      </c>
      <c r="F391" s="33"/>
      <c r="G391" s="159"/>
      <c r="H391" s="210"/>
      <c r="I391" s="159"/>
      <c r="J391" s="160"/>
      <c r="K391" s="156"/>
      <c r="L391" s="156"/>
      <c r="M391" s="156"/>
      <c r="N391" s="156"/>
      <c r="O391" s="48"/>
      <c r="P391" s="194" t="s">
        <v>318</v>
      </c>
      <c r="Q391" s="48"/>
    </row>
    <row r="392" spans="1:22" outlineLevel="2" x14ac:dyDescent="0.35">
      <c r="A392" s="297"/>
      <c r="C392" s="64" t="s">
        <v>319</v>
      </c>
      <c r="D392" s="155" t="s">
        <v>320</v>
      </c>
      <c r="E392" s="155" t="s">
        <v>320</v>
      </c>
      <c r="F392" s="33"/>
      <c r="G392" s="159"/>
      <c r="H392" s="210"/>
      <c r="I392" s="159"/>
      <c r="J392" s="160"/>
      <c r="K392" s="156"/>
      <c r="L392" s="156"/>
      <c r="M392" s="156"/>
      <c r="N392" s="156"/>
      <c r="O392" s="48"/>
      <c r="P392" s="194" t="s">
        <v>318</v>
      </c>
      <c r="Q392" s="48"/>
    </row>
    <row r="393" spans="1:22" outlineLevel="2" x14ac:dyDescent="0.35">
      <c r="A393" s="297"/>
      <c r="C393" s="64" t="s">
        <v>321</v>
      </c>
      <c r="D393" s="155" t="s">
        <v>322</v>
      </c>
      <c r="E393" s="155" t="s">
        <v>322</v>
      </c>
      <c r="F393" s="33"/>
      <c r="G393" s="159"/>
      <c r="H393" s="210"/>
      <c r="I393" s="159"/>
      <c r="J393" s="160"/>
      <c r="K393" s="156"/>
      <c r="L393" s="156"/>
      <c r="M393" s="156"/>
      <c r="N393" s="156"/>
      <c r="O393" s="48"/>
      <c r="P393" s="184"/>
      <c r="Q393" s="48"/>
    </row>
    <row r="394" spans="1:22" outlineLevel="2" x14ac:dyDescent="0.35">
      <c r="A394" s="297"/>
      <c r="C394" s="64" t="s">
        <v>323</v>
      </c>
      <c r="D394" s="155" t="s">
        <v>324</v>
      </c>
      <c r="E394" s="155" t="s">
        <v>324</v>
      </c>
      <c r="F394" s="33"/>
      <c r="G394" s="159"/>
      <c r="H394" s="210"/>
      <c r="I394" s="159"/>
      <c r="J394" s="160"/>
      <c r="K394" s="156"/>
      <c r="L394" s="156"/>
      <c r="M394" s="156"/>
      <c r="N394" s="156"/>
      <c r="O394" s="48"/>
      <c r="P394" s="194" t="s">
        <v>318</v>
      </c>
      <c r="Q394" s="48"/>
    </row>
    <row r="395" spans="1:22" outlineLevel="2" x14ac:dyDescent="0.35">
      <c r="A395" s="297"/>
      <c r="C395" s="64" t="s">
        <v>325</v>
      </c>
      <c r="D395" s="155" t="s">
        <v>326</v>
      </c>
      <c r="E395" s="155" t="s">
        <v>326</v>
      </c>
      <c r="F395" s="33"/>
      <c r="G395" s="187">
        <f t="shared" ref="G395:N395" si="17">+SUM(G396:G397)</f>
        <v>0</v>
      </c>
      <c r="H395" s="31">
        <f t="shared" si="17"/>
        <v>0</v>
      </c>
      <c r="I395" s="187">
        <f t="shared" si="17"/>
        <v>0</v>
      </c>
      <c r="J395" s="31">
        <f t="shared" si="17"/>
        <v>0</v>
      </c>
      <c r="K395" s="185">
        <f t="shared" si="17"/>
        <v>0</v>
      </c>
      <c r="L395" s="185">
        <f t="shared" si="17"/>
        <v>0</v>
      </c>
      <c r="M395" s="31">
        <f t="shared" si="17"/>
        <v>0</v>
      </c>
      <c r="N395" s="31">
        <f t="shared" si="17"/>
        <v>0</v>
      </c>
      <c r="O395" s="48"/>
      <c r="P395" s="184"/>
      <c r="Q395" s="48"/>
    </row>
    <row r="396" spans="1:22" outlineLevel="2" x14ac:dyDescent="0.35">
      <c r="A396" s="297"/>
      <c r="C396" s="60" t="s">
        <v>327</v>
      </c>
      <c r="D396" s="157"/>
      <c r="E396" s="157"/>
      <c r="F396" s="33"/>
      <c r="G396" s="159"/>
      <c r="H396" s="210"/>
      <c r="I396" s="159"/>
      <c r="J396" s="210"/>
      <c r="K396" s="159"/>
      <c r="L396" s="159"/>
      <c r="M396" s="160"/>
      <c r="N396" s="189"/>
      <c r="O396" s="48"/>
      <c r="P396" s="194" t="s">
        <v>328</v>
      </c>
      <c r="Q396" s="48"/>
    </row>
    <row r="397" spans="1:22" outlineLevel="2" x14ac:dyDescent="0.35">
      <c r="A397" s="297"/>
      <c r="C397" s="60" t="s">
        <v>329</v>
      </c>
      <c r="D397" s="157"/>
      <c r="E397" s="157"/>
      <c r="F397" s="33"/>
      <c r="G397" s="159"/>
      <c r="H397" s="210"/>
      <c r="I397" s="159"/>
      <c r="J397" s="210"/>
      <c r="K397" s="159"/>
      <c r="L397" s="159"/>
      <c r="M397" s="210"/>
      <c r="N397" s="211"/>
      <c r="O397" s="48"/>
      <c r="P397" s="194" t="s">
        <v>328</v>
      </c>
      <c r="Q397" s="48"/>
    </row>
    <row r="398" spans="1:22" outlineLevel="2" x14ac:dyDescent="0.35">
      <c r="A398" s="297"/>
      <c r="C398" s="64" t="s">
        <v>330</v>
      </c>
      <c r="D398" s="157"/>
      <c r="E398" s="157" t="s">
        <v>331</v>
      </c>
      <c r="F398" s="33"/>
      <c r="G398" s="187">
        <f t="shared" ref="G398:N398" si="18">+SUM(G399:G400)</f>
        <v>0</v>
      </c>
      <c r="H398" s="31">
        <f t="shared" si="18"/>
        <v>0</v>
      </c>
      <c r="I398" s="187">
        <f t="shared" si="18"/>
        <v>0</v>
      </c>
      <c r="J398" s="31">
        <f t="shared" si="18"/>
        <v>0</v>
      </c>
      <c r="K398" s="212">
        <f t="shared" si="18"/>
        <v>0</v>
      </c>
      <c r="L398" s="213">
        <f t="shared" si="18"/>
        <v>0</v>
      </c>
      <c r="M398" s="214">
        <f t="shared" si="18"/>
        <v>0</v>
      </c>
      <c r="N398" s="51">
        <f t="shared" si="18"/>
        <v>0</v>
      </c>
      <c r="O398" s="48"/>
      <c r="P398" s="184"/>
      <c r="Q398" s="48"/>
    </row>
    <row r="399" spans="1:22" outlineLevel="2" x14ac:dyDescent="0.35">
      <c r="A399" s="297"/>
      <c r="C399" s="60" t="s">
        <v>332</v>
      </c>
      <c r="D399" s="157"/>
      <c r="E399" s="157"/>
      <c r="F399" s="33"/>
      <c r="G399" s="159"/>
      <c r="H399" s="210"/>
      <c r="I399" s="159"/>
      <c r="J399" s="210"/>
      <c r="K399" s="159"/>
      <c r="L399" s="159"/>
      <c r="M399" s="160"/>
      <c r="N399" s="189"/>
      <c r="O399" s="48"/>
      <c r="P399" s="194" t="s">
        <v>328</v>
      </c>
      <c r="Q399" s="48"/>
    </row>
    <row r="400" spans="1:22" outlineLevel="2" x14ac:dyDescent="0.35">
      <c r="A400" s="297"/>
      <c r="C400" s="60" t="s">
        <v>333</v>
      </c>
      <c r="D400" s="157"/>
      <c r="E400" s="157"/>
      <c r="F400" s="33"/>
      <c r="G400" s="159"/>
      <c r="H400" s="215"/>
      <c r="I400" s="159"/>
      <c r="J400" s="215"/>
      <c r="K400" s="159"/>
      <c r="L400" s="159"/>
      <c r="M400" s="215"/>
      <c r="N400" s="211"/>
      <c r="O400" s="48"/>
      <c r="P400" s="194" t="s">
        <v>328</v>
      </c>
      <c r="Q400" s="48"/>
    </row>
    <row r="401" spans="1:22" outlineLevel="2" x14ac:dyDescent="0.35">
      <c r="A401" s="297"/>
      <c r="C401" s="209" t="s">
        <v>42</v>
      </c>
      <c r="D401" s="190" t="s">
        <v>334</v>
      </c>
      <c r="E401" s="190" t="s">
        <v>334</v>
      </c>
      <c r="F401" s="171"/>
      <c r="G401" s="159"/>
      <c r="H401" s="159"/>
      <c r="I401" s="159"/>
      <c r="J401" s="159"/>
      <c r="K401" s="159"/>
      <c r="L401" s="159"/>
      <c r="M401" s="159"/>
      <c r="N401" s="159"/>
      <c r="O401" s="48"/>
      <c r="P401" s="194" t="s">
        <v>335</v>
      </c>
      <c r="Q401" s="48"/>
    </row>
    <row r="402" spans="1:22" outlineLevel="2" x14ac:dyDescent="0.35">
      <c r="A402" s="297"/>
      <c r="C402" s="56"/>
      <c r="D402" s="136"/>
      <c r="E402" s="136"/>
      <c r="F402" s="33"/>
      <c r="G402" s="173"/>
      <c r="H402" s="172"/>
      <c r="I402" s="172"/>
      <c r="J402" s="172"/>
      <c r="K402" s="172"/>
      <c r="L402" s="172"/>
      <c r="M402" s="172"/>
      <c r="N402" s="172"/>
      <c r="O402" s="48"/>
      <c r="P402" s="191"/>
      <c r="Q402" s="48"/>
    </row>
    <row r="403" spans="1:22" outlineLevel="2" x14ac:dyDescent="0.35">
      <c r="A403" s="297"/>
      <c r="C403" s="216" t="s">
        <v>336</v>
      </c>
      <c r="D403" s="168"/>
      <c r="E403" s="168" t="s">
        <v>337</v>
      </c>
      <c r="F403" s="42"/>
      <c r="G403" s="39">
        <f t="shared" ref="G403:N403" si="19">+G391+G392+G393+G394+G395+G398+G401</f>
        <v>0</v>
      </c>
      <c r="H403" s="39">
        <f t="shared" si="19"/>
        <v>0</v>
      </c>
      <c r="I403" s="39">
        <f t="shared" si="19"/>
        <v>0</v>
      </c>
      <c r="J403" s="39">
        <f t="shared" si="19"/>
        <v>0</v>
      </c>
      <c r="K403" s="39">
        <f t="shared" si="19"/>
        <v>0</v>
      </c>
      <c r="L403" s="39">
        <f t="shared" si="19"/>
        <v>0</v>
      </c>
      <c r="M403" s="39">
        <f t="shared" si="19"/>
        <v>0</v>
      </c>
      <c r="N403" s="39">
        <f t="shared" si="19"/>
        <v>0</v>
      </c>
      <c r="P403" s="184"/>
    </row>
    <row r="404" spans="1:22" outlineLevel="2" x14ac:dyDescent="0.35">
      <c r="A404" s="297"/>
      <c r="C404" s="48"/>
      <c r="D404" s="137"/>
      <c r="E404" s="137"/>
      <c r="F404" s="137"/>
      <c r="G404" s="217"/>
      <c r="H404" s="218"/>
      <c r="I404" s="218"/>
      <c r="J404" s="218"/>
      <c r="K404" s="218"/>
      <c r="L404" s="218"/>
      <c r="M404" s="218"/>
      <c r="N404" s="218"/>
      <c r="O404" s="48"/>
      <c r="P404" s="191"/>
      <c r="Q404" s="48"/>
    </row>
    <row r="405" spans="1:22" outlineLevel="2" x14ac:dyDescent="0.35">
      <c r="A405" s="297"/>
      <c r="C405" s="38" t="s">
        <v>338</v>
      </c>
      <c r="D405" s="155" t="s">
        <v>339</v>
      </c>
      <c r="E405" s="155" t="s">
        <v>339</v>
      </c>
      <c r="F405" s="137"/>
      <c r="G405" s="39">
        <f t="shared" ref="G405:N405" si="20">+G315+G332+G376+G387+G403</f>
        <v>0</v>
      </c>
      <c r="H405" s="39">
        <f t="shared" si="20"/>
        <v>0</v>
      </c>
      <c r="I405" s="39">
        <f t="shared" si="20"/>
        <v>0</v>
      </c>
      <c r="J405" s="39">
        <f t="shared" si="20"/>
        <v>0</v>
      </c>
      <c r="K405" s="39">
        <f t="shared" si="20"/>
        <v>0</v>
      </c>
      <c r="L405" s="39">
        <f t="shared" si="20"/>
        <v>0</v>
      </c>
      <c r="M405" s="39">
        <f t="shared" si="20"/>
        <v>0</v>
      </c>
      <c r="N405" s="39">
        <f t="shared" si="20"/>
        <v>0</v>
      </c>
      <c r="P405" s="184"/>
    </row>
    <row r="406" spans="1:22" outlineLevel="2" x14ac:dyDescent="0.35">
      <c r="C406" s="56"/>
      <c r="D406" s="136"/>
      <c r="E406" s="136"/>
      <c r="F406" s="137"/>
      <c r="G406" s="173"/>
      <c r="H406" s="172"/>
      <c r="I406" s="172"/>
      <c r="J406" s="172"/>
      <c r="K406" s="172"/>
      <c r="L406" s="172"/>
      <c r="M406" s="172"/>
      <c r="N406" s="172"/>
      <c r="O406" s="48"/>
      <c r="P406" s="191"/>
      <c r="Q406" s="48"/>
    </row>
    <row r="407" spans="1:22" outlineLevel="2" x14ac:dyDescent="0.35">
      <c r="C407" s="38" t="s">
        <v>340</v>
      </c>
      <c r="D407" s="155" t="s">
        <v>341</v>
      </c>
      <c r="E407" s="155" t="s">
        <v>341</v>
      </c>
      <c r="F407" s="137"/>
      <c r="G407" s="39">
        <f t="shared" ref="G407:N407" si="21">G185+G405</f>
        <v>0</v>
      </c>
      <c r="H407" s="39">
        <f t="shared" si="21"/>
        <v>0</v>
      </c>
      <c r="I407" s="39">
        <f t="shared" si="21"/>
        <v>0</v>
      </c>
      <c r="J407" s="39">
        <f t="shared" si="21"/>
        <v>0</v>
      </c>
      <c r="K407" s="39">
        <f t="shared" si="21"/>
        <v>0</v>
      </c>
      <c r="L407" s="39">
        <f t="shared" si="21"/>
        <v>0</v>
      </c>
      <c r="M407" s="39">
        <f t="shared" si="21"/>
        <v>0</v>
      </c>
      <c r="N407" s="39">
        <f t="shared" si="21"/>
        <v>0</v>
      </c>
      <c r="P407" s="184"/>
    </row>
    <row r="408" spans="1:22" outlineLevel="1" x14ac:dyDescent="0.35">
      <c r="C408" s="56"/>
      <c r="D408" s="136"/>
      <c r="E408" s="136"/>
      <c r="F408" s="136"/>
      <c r="G408" s="173"/>
      <c r="H408" s="172"/>
      <c r="I408" s="172"/>
      <c r="J408" s="172"/>
      <c r="K408" s="172"/>
      <c r="L408" s="172"/>
      <c r="M408" s="172"/>
      <c r="N408" s="172"/>
      <c r="O408" s="48"/>
      <c r="P408" s="48"/>
      <c r="Q408" s="48"/>
      <c r="R408" s="48"/>
      <c r="S408" s="48"/>
    </row>
    <row r="409" spans="1:22" s="150" customFormat="1" ht="18.5" outlineLevel="1" x14ac:dyDescent="0.35">
      <c r="A409" s="15"/>
      <c r="C409" s="149" t="s">
        <v>342</v>
      </c>
      <c r="D409" s="149"/>
      <c r="E409" s="149"/>
      <c r="F409" s="149"/>
      <c r="G409" s="174"/>
      <c r="H409" s="174"/>
      <c r="I409" s="174"/>
      <c r="J409" s="174"/>
      <c r="K409" s="174"/>
      <c r="L409" s="174"/>
      <c r="M409" s="174"/>
      <c r="N409" s="174"/>
      <c r="O409" s="24"/>
      <c r="P409" s="24"/>
      <c r="Q409" s="24"/>
      <c r="R409" s="24"/>
      <c r="S409" s="24"/>
      <c r="T409" s="24"/>
      <c r="U409" s="24"/>
      <c r="V409" s="24"/>
    </row>
    <row r="410" spans="1:22" outlineLevel="2" x14ac:dyDescent="0.35">
      <c r="C410" s="25"/>
      <c r="D410" s="138"/>
      <c r="E410" s="138"/>
      <c r="F410" s="138"/>
      <c r="G410" s="173"/>
      <c r="H410" s="172"/>
      <c r="I410" s="172"/>
      <c r="J410" s="172"/>
      <c r="K410" s="172"/>
      <c r="L410" s="172"/>
      <c r="M410" s="172"/>
      <c r="N410" s="172"/>
      <c r="O410" s="48"/>
      <c r="P410" s="48"/>
      <c r="Q410" s="48"/>
      <c r="R410" s="48"/>
      <c r="S410" s="48"/>
    </row>
    <row r="411" spans="1:22" outlineLevel="2" x14ac:dyDescent="0.35">
      <c r="C411" s="57" t="s">
        <v>343</v>
      </c>
      <c r="D411" s="57"/>
      <c r="E411" s="57"/>
      <c r="F411" s="57"/>
      <c r="G411" s="192"/>
      <c r="H411" s="192"/>
      <c r="I411" s="192"/>
      <c r="J411" s="192"/>
      <c r="K411" s="192"/>
      <c r="L411" s="192"/>
      <c r="M411" s="192"/>
      <c r="N411" s="192"/>
      <c r="O411" s="58"/>
      <c r="P411" s="58"/>
      <c r="Q411" s="58"/>
      <c r="R411" s="58"/>
      <c r="S411" s="58"/>
      <c r="T411" s="58"/>
      <c r="U411" s="58"/>
      <c r="V411" s="58"/>
    </row>
    <row r="412" spans="1:22" outlineLevel="2" x14ac:dyDescent="0.35">
      <c r="C412" s="25"/>
      <c r="D412" s="138"/>
      <c r="E412" s="138"/>
      <c r="F412" s="138"/>
      <c r="G412" s="173"/>
      <c r="H412" s="172"/>
      <c r="I412" s="172"/>
      <c r="J412" s="172"/>
      <c r="K412" s="172"/>
      <c r="L412" s="172"/>
      <c r="M412" s="172"/>
      <c r="N412" s="172"/>
      <c r="O412" s="48"/>
      <c r="P412" s="48"/>
      <c r="Q412" s="48"/>
      <c r="R412" s="48"/>
      <c r="S412" s="48"/>
    </row>
    <row r="413" spans="1:22" outlineLevel="2" x14ac:dyDescent="0.35">
      <c r="C413" s="65" t="s">
        <v>344</v>
      </c>
      <c r="D413" s="155" t="s">
        <v>345</v>
      </c>
      <c r="E413" s="155" t="s">
        <v>345</v>
      </c>
      <c r="F413" s="33"/>
      <c r="G413" s="159"/>
      <c r="H413" s="159"/>
      <c r="I413" s="159"/>
      <c r="J413" s="160"/>
      <c r="K413" s="156"/>
      <c r="L413" s="156"/>
      <c r="M413" s="156"/>
      <c r="N413" s="156"/>
      <c r="O413" s="48"/>
      <c r="P413" s="194" t="s">
        <v>335</v>
      </c>
      <c r="Q413" s="48"/>
    </row>
    <row r="414" spans="1:22" outlineLevel="2" x14ac:dyDescent="0.35">
      <c r="C414" s="65" t="s">
        <v>346</v>
      </c>
      <c r="D414" s="219"/>
      <c r="E414" s="219" t="s">
        <v>347</v>
      </c>
      <c r="F414" s="33"/>
      <c r="G414" s="159"/>
      <c r="H414" s="159"/>
      <c r="I414" s="159"/>
      <c r="J414" s="160"/>
      <c r="K414" s="156"/>
      <c r="L414" s="156"/>
      <c r="M414" s="156"/>
      <c r="N414" s="156"/>
      <c r="O414" s="48"/>
      <c r="P414" s="194" t="s">
        <v>335</v>
      </c>
      <c r="Q414" s="48"/>
    </row>
    <row r="415" spans="1:22" outlineLevel="2" x14ac:dyDescent="0.35">
      <c r="C415" s="66" t="s">
        <v>348</v>
      </c>
      <c r="D415" s="155" t="s">
        <v>349</v>
      </c>
      <c r="E415" s="155" t="s">
        <v>349</v>
      </c>
      <c r="F415" s="33"/>
      <c r="G415" s="159"/>
      <c r="H415" s="159"/>
      <c r="I415" s="159"/>
      <c r="J415" s="160"/>
      <c r="K415" s="156"/>
      <c r="L415" s="156"/>
      <c r="M415" s="156"/>
      <c r="N415" s="156"/>
      <c r="O415" s="48"/>
      <c r="P415" s="194" t="s">
        <v>335</v>
      </c>
      <c r="Q415" s="48"/>
    </row>
    <row r="416" spans="1:22" outlineLevel="2" x14ac:dyDescent="0.35">
      <c r="C416" s="220" t="s">
        <v>350</v>
      </c>
      <c r="D416" s="221"/>
      <c r="E416" s="221" t="s">
        <v>351</v>
      </c>
      <c r="F416" s="171"/>
      <c r="G416" s="159"/>
      <c r="H416" s="159"/>
      <c r="I416" s="159"/>
      <c r="J416" s="160"/>
      <c r="K416" s="156"/>
      <c r="L416" s="156"/>
      <c r="M416" s="156"/>
      <c r="N416" s="156"/>
      <c r="O416" s="48"/>
      <c r="P416" s="194" t="s">
        <v>335</v>
      </c>
      <c r="Q416" s="48"/>
    </row>
    <row r="417" spans="3:22" outlineLevel="2" x14ac:dyDescent="0.35">
      <c r="C417" s="38" t="s">
        <v>352</v>
      </c>
      <c r="D417" s="157"/>
      <c r="E417" s="157"/>
      <c r="F417" s="30"/>
      <c r="G417" s="43">
        <f t="shared" ref="G417:N417" si="22">SUM(G413:G416)</f>
        <v>0</v>
      </c>
      <c r="H417" s="43">
        <f t="shared" si="22"/>
        <v>0</v>
      </c>
      <c r="I417" s="43">
        <f t="shared" si="22"/>
        <v>0</v>
      </c>
      <c r="J417" s="39">
        <f t="shared" si="22"/>
        <v>0</v>
      </c>
      <c r="K417" s="39">
        <f t="shared" si="22"/>
        <v>0</v>
      </c>
      <c r="L417" s="39">
        <f t="shared" si="22"/>
        <v>0</v>
      </c>
      <c r="M417" s="39">
        <f t="shared" si="22"/>
        <v>0</v>
      </c>
      <c r="N417" s="39">
        <f t="shared" si="22"/>
        <v>0</v>
      </c>
      <c r="P417" s="184"/>
    </row>
    <row r="418" spans="3:22" outlineLevel="2" x14ac:dyDescent="0.35">
      <c r="C418" s="25"/>
      <c r="D418" s="138"/>
      <c r="E418" s="138"/>
      <c r="F418" s="138"/>
      <c r="G418" s="173"/>
      <c r="H418" s="172"/>
      <c r="I418" s="172"/>
      <c r="J418" s="172"/>
      <c r="K418" s="172"/>
      <c r="L418" s="172"/>
      <c r="M418" s="172"/>
      <c r="N418" s="172"/>
      <c r="O418" s="48"/>
      <c r="P418" s="48"/>
      <c r="Q418" s="48"/>
    </row>
    <row r="419" spans="3:22" outlineLevel="2" x14ac:dyDescent="0.35">
      <c r="C419" s="57" t="s">
        <v>353</v>
      </c>
      <c r="D419" s="57"/>
      <c r="E419" s="57"/>
      <c r="F419" s="57"/>
      <c r="G419" s="192"/>
      <c r="H419" s="192"/>
      <c r="I419" s="192"/>
      <c r="J419" s="192"/>
      <c r="K419" s="192"/>
      <c r="L419" s="192"/>
      <c r="M419" s="192"/>
      <c r="N419" s="192"/>
      <c r="O419" s="58"/>
      <c r="P419" s="58"/>
      <c r="Q419" s="58"/>
      <c r="R419" s="58"/>
      <c r="S419" s="58"/>
      <c r="T419" s="58"/>
      <c r="U419" s="58"/>
      <c r="V419" s="58"/>
    </row>
    <row r="420" spans="3:22" outlineLevel="2" x14ac:dyDescent="0.35">
      <c r="C420" s="25"/>
      <c r="D420" s="138"/>
      <c r="E420" s="138"/>
      <c r="F420" s="138"/>
      <c r="G420" s="173"/>
      <c r="H420" s="172"/>
      <c r="I420" s="172"/>
      <c r="J420" s="172"/>
      <c r="K420" s="172"/>
      <c r="L420" s="172"/>
      <c r="M420" s="172"/>
      <c r="N420" s="172"/>
      <c r="O420" s="48"/>
      <c r="P420" s="48"/>
      <c r="Q420" s="48"/>
    </row>
    <row r="421" spans="3:22" outlineLevel="2" x14ac:dyDescent="0.35">
      <c r="C421" s="65" t="s">
        <v>344</v>
      </c>
      <c r="D421" s="155" t="s">
        <v>354</v>
      </c>
      <c r="E421" s="155" t="s">
        <v>355</v>
      </c>
      <c r="F421" s="33"/>
      <c r="G421" s="159"/>
      <c r="H421" s="159"/>
      <c r="I421" s="159"/>
      <c r="J421" s="160"/>
      <c r="K421" s="156"/>
      <c r="L421" s="156"/>
      <c r="M421" s="156"/>
      <c r="N421" s="156"/>
      <c r="O421" s="48"/>
      <c r="P421" s="194" t="s">
        <v>335</v>
      </c>
      <c r="Q421" s="48"/>
    </row>
    <row r="422" spans="3:22" outlineLevel="2" x14ac:dyDescent="0.35">
      <c r="C422" s="65" t="s">
        <v>346</v>
      </c>
      <c r="D422" s="219"/>
      <c r="E422" s="219" t="s">
        <v>356</v>
      </c>
      <c r="F422" s="33"/>
      <c r="G422" s="159"/>
      <c r="H422" s="159"/>
      <c r="I422" s="159"/>
      <c r="J422" s="160"/>
      <c r="K422" s="156"/>
      <c r="L422" s="156"/>
      <c r="M422" s="156"/>
      <c r="N422" s="156"/>
      <c r="O422" s="48"/>
      <c r="P422" s="194" t="s">
        <v>335</v>
      </c>
      <c r="Q422" s="48"/>
    </row>
    <row r="423" spans="3:22" outlineLevel="2" x14ac:dyDescent="0.35">
      <c r="C423" s="66" t="s">
        <v>348</v>
      </c>
      <c r="D423" s="155" t="s">
        <v>357</v>
      </c>
      <c r="E423" s="155" t="s">
        <v>358</v>
      </c>
      <c r="F423" s="33"/>
      <c r="G423" s="159"/>
      <c r="H423" s="159"/>
      <c r="I423" s="159"/>
      <c r="J423" s="160"/>
      <c r="K423" s="156"/>
      <c r="L423" s="156"/>
      <c r="M423" s="156"/>
      <c r="N423" s="156"/>
      <c r="O423" s="48"/>
      <c r="P423" s="194" t="s">
        <v>335</v>
      </c>
      <c r="Q423" s="48"/>
    </row>
    <row r="424" spans="3:22" outlineLevel="2" x14ac:dyDescent="0.35">
      <c r="C424" s="220" t="s">
        <v>350</v>
      </c>
      <c r="D424" s="221"/>
      <c r="E424" s="221" t="s">
        <v>359</v>
      </c>
      <c r="F424" s="171"/>
      <c r="G424" s="159"/>
      <c r="H424" s="159"/>
      <c r="I424" s="159"/>
      <c r="J424" s="160"/>
      <c r="K424" s="156"/>
      <c r="L424" s="156"/>
      <c r="M424" s="156"/>
      <c r="N424" s="156"/>
      <c r="O424" s="48"/>
      <c r="P424" s="194" t="s">
        <v>335</v>
      </c>
      <c r="Q424" s="48"/>
    </row>
    <row r="425" spans="3:22" outlineLevel="2" x14ac:dyDescent="0.35">
      <c r="C425" s="38" t="s">
        <v>360</v>
      </c>
      <c r="D425" s="157"/>
      <c r="E425" s="157"/>
      <c r="F425" s="30"/>
      <c r="G425" s="43">
        <f t="shared" ref="G425:N425" si="23">SUM(G421:G424)</f>
        <v>0</v>
      </c>
      <c r="H425" s="43">
        <f t="shared" si="23"/>
        <v>0</v>
      </c>
      <c r="I425" s="43">
        <f t="shared" si="23"/>
        <v>0</v>
      </c>
      <c r="J425" s="39">
        <f t="shared" si="23"/>
        <v>0</v>
      </c>
      <c r="K425" s="39">
        <f t="shared" si="23"/>
        <v>0</v>
      </c>
      <c r="L425" s="39">
        <f t="shared" si="23"/>
        <v>0</v>
      </c>
      <c r="M425" s="39">
        <f t="shared" si="23"/>
        <v>0</v>
      </c>
      <c r="N425" s="39">
        <f t="shared" si="23"/>
        <v>0</v>
      </c>
      <c r="P425" s="184"/>
    </row>
    <row r="426" spans="3:22" outlineLevel="2" x14ac:dyDescent="0.35">
      <c r="C426" s="25"/>
      <c r="D426" s="138"/>
      <c r="E426" s="138"/>
      <c r="F426" s="138"/>
      <c r="G426" s="173"/>
      <c r="H426" s="173"/>
      <c r="I426" s="173"/>
      <c r="J426" s="173"/>
      <c r="K426" s="173"/>
      <c r="L426" s="173"/>
      <c r="M426" s="173"/>
      <c r="N426" s="172"/>
      <c r="O426" s="48"/>
      <c r="P426" s="48"/>
      <c r="Q426" s="48"/>
    </row>
    <row r="427" spans="3:22" outlineLevel="2" x14ac:dyDescent="0.35">
      <c r="C427" s="57" t="s">
        <v>361</v>
      </c>
      <c r="D427" s="57"/>
      <c r="E427" s="57"/>
      <c r="F427" s="57"/>
      <c r="G427" s="192"/>
      <c r="H427" s="192"/>
      <c r="I427" s="192"/>
      <c r="J427" s="192"/>
      <c r="K427" s="192"/>
      <c r="L427" s="192"/>
      <c r="M427" s="192"/>
      <c r="N427" s="192"/>
      <c r="O427" s="58"/>
      <c r="P427" s="58"/>
      <c r="Q427" s="58"/>
      <c r="R427" s="58"/>
      <c r="S427" s="58"/>
      <c r="T427" s="58"/>
      <c r="U427" s="58"/>
      <c r="V427" s="58"/>
    </row>
    <row r="428" spans="3:22" outlineLevel="2" x14ac:dyDescent="0.35">
      <c r="C428" s="25"/>
      <c r="D428" s="138"/>
      <c r="E428" s="138"/>
      <c r="F428" s="138"/>
      <c r="G428" s="173"/>
      <c r="H428" s="173"/>
      <c r="I428" s="173"/>
      <c r="J428" s="173"/>
      <c r="K428" s="173"/>
      <c r="L428" s="173"/>
      <c r="M428" s="173"/>
      <c r="N428" s="172"/>
      <c r="O428" s="48"/>
      <c r="P428" s="48"/>
      <c r="Q428" s="48"/>
    </row>
    <row r="429" spans="3:22" outlineLevel="2" x14ac:dyDescent="0.35">
      <c r="C429" s="66" t="s">
        <v>362</v>
      </c>
      <c r="D429" s="155" t="s">
        <v>363</v>
      </c>
      <c r="E429" s="155" t="s">
        <v>363</v>
      </c>
      <c r="F429" s="33"/>
      <c r="G429" s="159"/>
      <c r="H429" s="159"/>
      <c r="I429" s="159"/>
      <c r="J429" s="210"/>
      <c r="K429" s="159"/>
      <c r="L429" s="159"/>
      <c r="M429" s="210"/>
      <c r="N429" s="159"/>
      <c r="O429" s="48"/>
      <c r="P429" s="194" t="s">
        <v>335</v>
      </c>
      <c r="Q429" s="48"/>
    </row>
    <row r="430" spans="3:22" outlineLevel="2" x14ac:dyDescent="0.35">
      <c r="C430" s="25"/>
      <c r="D430" s="138"/>
      <c r="E430" s="138"/>
      <c r="F430" s="138"/>
      <c r="G430" s="173"/>
      <c r="H430" s="173"/>
      <c r="I430" s="173"/>
      <c r="J430" s="173"/>
      <c r="K430" s="173"/>
      <c r="L430" s="173"/>
      <c r="M430" s="173"/>
      <c r="N430" s="172"/>
      <c r="O430" s="48"/>
      <c r="P430" s="48"/>
      <c r="Q430" s="48"/>
    </row>
    <row r="431" spans="3:22" outlineLevel="2" x14ac:dyDescent="0.35">
      <c r="C431" s="57" t="s">
        <v>364</v>
      </c>
      <c r="D431" s="57"/>
      <c r="E431" s="57"/>
      <c r="F431" s="57"/>
      <c r="G431" s="192"/>
      <c r="H431" s="192"/>
      <c r="I431" s="192"/>
      <c r="J431" s="192"/>
      <c r="K431" s="192"/>
      <c r="L431" s="192"/>
      <c r="M431" s="192"/>
      <c r="N431" s="192"/>
      <c r="O431" s="58"/>
      <c r="P431" s="58"/>
      <c r="Q431" s="58"/>
      <c r="R431" s="58"/>
      <c r="S431" s="58"/>
      <c r="T431" s="58"/>
      <c r="U431" s="58"/>
      <c r="V431" s="58"/>
    </row>
    <row r="432" spans="3:22" outlineLevel="2" x14ac:dyDescent="0.35">
      <c r="C432" s="25"/>
      <c r="D432" s="138"/>
      <c r="E432" s="138"/>
      <c r="F432" s="138"/>
      <c r="G432" s="173"/>
      <c r="H432" s="173"/>
      <c r="I432" s="173"/>
      <c r="J432" s="173"/>
      <c r="K432" s="173"/>
      <c r="L432" s="173"/>
      <c r="M432" s="173"/>
      <c r="N432" s="172"/>
      <c r="O432" s="48"/>
      <c r="P432" s="48"/>
      <c r="Q432" s="48"/>
    </row>
    <row r="433" spans="1:22" outlineLevel="2" x14ac:dyDescent="0.35">
      <c r="C433" s="65" t="s">
        <v>365</v>
      </c>
      <c r="D433" s="155" t="s">
        <v>366</v>
      </c>
      <c r="E433" s="155" t="s">
        <v>366</v>
      </c>
      <c r="F433" s="33"/>
      <c r="G433" s="159"/>
      <c r="H433" s="159"/>
      <c r="I433" s="159"/>
      <c r="J433" s="210"/>
      <c r="K433" s="159"/>
      <c r="L433" s="159"/>
      <c r="M433" s="210"/>
      <c r="N433" s="159"/>
      <c r="O433" s="48"/>
      <c r="P433" s="194" t="s">
        <v>335</v>
      </c>
      <c r="Q433" s="48"/>
    </row>
    <row r="434" spans="1:22" outlineLevel="2" x14ac:dyDescent="0.35">
      <c r="C434" s="25"/>
      <c r="D434" s="138"/>
      <c r="E434" s="138"/>
      <c r="F434" s="138"/>
      <c r="G434" s="173"/>
      <c r="H434" s="173"/>
      <c r="I434" s="173"/>
      <c r="J434" s="173"/>
      <c r="K434" s="173"/>
      <c r="L434" s="173"/>
      <c r="M434" s="173"/>
      <c r="N434" s="172"/>
      <c r="O434" s="48"/>
      <c r="P434" s="48"/>
      <c r="Q434" s="48"/>
    </row>
    <row r="435" spans="1:22" outlineLevel="2" x14ac:dyDescent="0.35">
      <c r="C435" s="57" t="s">
        <v>367</v>
      </c>
      <c r="D435" s="57"/>
      <c r="E435" s="57"/>
      <c r="F435" s="57"/>
      <c r="G435" s="192"/>
      <c r="H435" s="192"/>
      <c r="I435" s="192"/>
      <c r="J435" s="192"/>
      <c r="K435" s="192"/>
      <c r="L435" s="192"/>
      <c r="M435" s="192"/>
      <c r="N435" s="192"/>
      <c r="O435" s="58"/>
      <c r="P435" s="58"/>
      <c r="Q435" s="58"/>
      <c r="R435" s="58"/>
      <c r="S435" s="58"/>
      <c r="T435" s="58"/>
      <c r="U435" s="58"/>
      <c r="V435" s="58"/>
    </row>
    <row r="436" spans="1:22" outlineLevel="2" x14ac:dyDescent="0.35">
      <c r="C436" s="25"/>
      <c r="D436" s="138"/>
      <c r="E436" s="138"/>
      <c r="F436" s="138"/>
      <c r="G436" s="173"/>
      <c r="H436" s="173"/>
      <c r="I436" s="173"/>
      <c r="J436" s="173"/>
      <c r="K436" s="173"/>
      <c r="L436" s="173"/>
      <c r="M436" s="173"/>
      <c r="N436" s="172"/>
      <c r="O436" s="48"/>
      <c r="P436" s="48"/>
      <c r="Q436" s="48"/>
    </row>
    <row r="437" spans="1:22" outlineLevel="2" x14ac:dyDescent="0.35">
      <c r="C437" s="66" t="s">
        <v>368</v>
      </c>
      <c r="D437" s="219"/>
      <c r="E437" s="219" t="s">
        <v>369</v>
      </c>
      <c r="F437" s="33"/>
      <c r="G437" s="159"/>
      <c r="H437" s="210"/>
      <c r="I437" s="159"/>
      <c r="J437" s="210"/>
      <c r="K437" s="159"/>
      <c r="L437" s="159"/>
      <c r="M437" s="210"/>
      <c r="N437" s="159"/>
      <c r="O437" s="48"/>
      <c r="P437" s="194" t="s">
        <v>335</v>
      </c>
      <c r="Q437" s="48"/>
    </row>
    <row r="438" spans="1:22" outlineLevel="2" x14ac:dyDescent="0.35">
      <c r="C438" s="66" t="s">
        <v>370</v>
      </c>
      <c r="D438" s="219"/>
      <c r="E438" s="219" t="s">
        <v>371</v>
      </c>
      <c r="F438" s="33"/>
      <c r="G438" s="159"/>
      <c r="H438" s="210"/>
      <c r="I438" s="159"/>
      <c r="J438" s="210"/>
      <c r="K438" s="159"/>
      <c r="L438" s="159"/>
      <c r="M438" s="210"/>
      <c r="N438" s="159"/>
      <c r="O438" s="48"/>
      <c r="P438" s="194" t="s">
        <v>335</v>
      </c>
      <c r="Q438" s="48"/>
    </row>
    <row r="439" spans="1:22" outlineLevel="2" x14ac:dyDescent="0.35">
      <c r="C439" s="222" t="s">
        <v>372</v>
      </c>
      <c r="D439" s="221"/>
      <c r="E439" s="221" t="s">
        <v>373</v>
      </c>
      <c r="F439" s="171"/>
      <c r="G439" s="159"/>
      <c r="H439" s="210"/>
      <c r="I439" s="159"/>
      <c r="J439" s="210"/>
      <c r="K439" s="159"/>
      <c r="L439" s="159"/>
      <c r="M439" s="210"/>
      <c r="N439" s="159"/>
      <c r="O439" s="48"/>
      <c r="P439" s="194" t="s">
        <v>335</v>
      </c>
      <c r="Q439" s="48"/>
    </row>
    <row r="440" spans="1:22" outlineLevel="2" x14ac:dyDescent="0.35">
      <c r="C440" s="223" t="s">
        <v>374</v>
      </c>
      <c r="D440" s="223"/>
      <c r="E440" s="223"/>
      <c r="F440" s="224"/>
      <c r="G440" s="43">
        <f t="shared" ref="G440:N440" si="24">SUM(G437:G439)</f>
        <v>0</v>
      </c>
      <c r="H440" s="39">
        <f t="shared" si="24"/>
        <v>0</v>
      </c>
      <c r="I440" s="43">
        <f t="shared" si="24"/>
        <v>0</v>
      </c>
      <c r="J440" s="39">
        <f t="shared" si="24"/>
        <v>0</v>
      </c>
      <c r="K440" s="43">
        <f t="shared" si="24"/>
        <v>0</v>
      </c>
      <c r="L440" s="43">
        <f t="shared" si="24"/>
        <v>0</v>
      </c>
      <c r="M440" s="39">
        <f t="shared" si="24"/>
        <v>0</v>
      </c>
      <c r="N440" s="43">
        <f t="shared" si="24"/>
        <v>0</v>
      </c>
      <c r="O440" s="48"/>
      <c r="P440" s="184"/>
      <c r="Q440" s="48"/>
    </row>
    <row r="441" spans="1:22" outlineLevel="2" x14ac:dyDescent="0.35">
      <c r="C441" s="56"/>
      <c r="D441" s="136"/>
      <c r="E441" s="136"/>
      <c r="F441" s="33"/>
      <c r="G441" s="173"/>
      <c r="H441" s="173"/>
      <c r="I441" s="173"/>
      <c r="J441" s="173"/>
      <c r="K441" s="173"/>
      <c r="L441" s="173"/>
      <c r="M441" s="173"/>
      <c r="N441" s="172"/>
      <c r="O441" s="48"/>
      <c r="P441" s="191"/>
      <c r="Q441" s="48"/>
    </row>
    <row r="442" spans="1:22" outlineLevel="2" x14ac:dyDescent="0.35">
      <c r="C442" s="38" t="s">
        <v>375</v>
      </c>
      <c r="D442" s="155" t="s">
        <v>376</v>
      </c>
      <c r="E442" s="155" t="s">
        <v>376</v>
      </c>
      <c r="F442" s="30"/>
      <c r="G442" s="39">
        <f t="shared" ref="G442:N442" si="25">+G417+G425+G429+G433+G440</f>
        <v>0</v>
      </c>
      <c r="H442" s="39">
        <f t="shared" si="25"/>
        <v>0</v>
      </c>
      <c r="I442" s="39">
        <f t="shared" si="25"/>
        <v>0</v>
      </c>
      <c r="J442" s="39">
        <f t="shared" si="25"/>
        <v>0</v>
      </c>
      <c r="K442" s="39">
        <f t="shared" si="25"/>
        <v>0</v>
      </c>
      <c r="L442" s="39">
        <f t="shared" si="25"/>
        <v>0</v>
      </c>
      <c r="M442" s="39">
        <f t="shared" si="25"/>
        <v>0</v>
      </c>
      <c r="N442" s="39">
        <f t="shared" si="25"/>
        <v>0</v>
      </c>
      <c r="P442" s="184"/>
    </row>
    <row r="443" spans="1:22" outlineLevel="2" x14ac:dyDescent="0.35">
      <c r="C443" s="48"/>
      <c r="D443" s="137"/>
      <c r="E443" s="137"/>
      <c r="F443" s="137"/>
      <c r="G443" s="217"/>
      <c r="H443" s="217"/>
      <c r="I443" s="217"/>
      <c r="J443" s="217"/>
      <c r="K443" s="217"/>
      <c r="L443" s="217"/>
      <c r="M443" s="217"/>
      <c r="N443" s="217"/>
      <c r="O443" s="48"/>
      <c r="P443" s="191"/>
      <c r="Q443" s="48"/>
    </row>
    <row r="444" spans="1:22" outlineLevel="2" x14ac:dyDescent="0.35">
      <c r="C444" s="38" t="s">
        <v>377</v>
      </c>
      <c r="D444" s="155" t="s">
        <v>378</v>
      </c>
      <c r="E444" s="155" t="s">
        <v>378</v>
      </c>
      <c r="F444" s="30"/>
      <c r="G444" s="39">
        <f t="shared" ref="G444:N444" si="26">+G407+G442</f>
        <v>0</v>
      </c>
      <c r="H444" s="39">
        <f t="shared" si="26"/>
        <v>0</v>
      </c>
      <c r="I444" s="39">
        <f t="shared" si="26"/>
        <v>0</v>
      </c>
      <c r="J444" s="39">
        <f t="shared" si="26"/>
        <v>0</v>
      </c>
      <c r="K444" s="39">
        <f t="shared" si="26"/>
        <v>0</v>
      </c>
      <c r="L444" s="39">
        <f t="shared" si="26"/>
        <v>0</v>
      </c>
      <c r="M444" s="39">
        <f t="shared" si="26"/>
        <v>0</v>
      </c>
      <c r="N444" s="39">
        <f t="shared" si="26"/>
        <v>0</v>
      </c>
      <c r="P444" s="184"/>
    </row>
    <row r="445" spans="1:22" outlineLevel="1" x14ac:dyDescent="0.35">
      <c r="C445" s="56"/>
      <c r="D445" s="136"/>
      <c r="E445" s="136"/>
      <c r="F445" s="136"/>
      <c r="G445" s="173"/>
      <c r="H445" s="172"/>
      <c r="I445" s="172"/>
      <c r="J445" s="172"/>
      <c r="K445" s="172"/>
      <c r="L445" s="172"/>
      <c r="M445" s="172"/>
      <c r="N445" s="172"/>
      <c r="O445" s="48"/>
      <c r="P445" s="48"/>
      <c r="Q445" s="48"/>
    </row>
    <row r="446" spans="1:22" s="150" customFormat="1" ht="18.5" outlineLevel="1" x14ac:dyDescent="0.35">
      <c r="A446" s="15"/>
      <c r="C446" s="149" t="s">
        <v>379</v>
      </c>
      <c r="D446" s="149"/>
      <c r="E446" s="149"/>
      <c r="F446" s="149"/>
      <c r="G446" s="174"/>
      <c r="H446" s="174"/>
      <c r="I446" s="174"/>
      <c r="J446" s="174"/>
      <c r="K446" s="174"/>
      <c r="L446" s="174"/>
      <c r="M446" s="174"/>
      <c r="N446" s="174"/>
      <c r="O446" s="24"/>
      <c r="P446" s="24"/>
      <c r="Q446" s="24"/>
      <c r="R446" s="24"/>
      <c r="S446" s="24"/>
      <c r="T446" s="24"/>
      <c r="U446" s="24"/>
      <c r="V446" s="24"/>
    </row>
    <row r="447" spans="1:22" outlineLevel="2" x14ac:dyDescent="0.35">
      <c r="C447" s="25"/>
      <c r="D447" s="138"/>
      <c r="E447" s="138"/>
      <c r="F447" s="138"/>
      <c r="G447" s="173"/>
      <c r="H447" s="172"/>
      <c r="I447" s="172"/>
      <c r="J447" s="172"/>
      <c r="K447" s="172"/>
      <c r="L447" s="172"/>
      <c r="M447" s="172"/>
      <c r="N447" s="172"/>
      <c r="O447" s="48"/>
      <c r="P447" s="48"/>
      <c r="Q447" s="48"/>
    </row>
    <row r="448" spans="1:22" outlineLevel="2" x14ac:dyDescent="0.35">
      <c r="C448" s="64" t="s">
        <v>113</v>
      </c>
      <c r="D448" s="155" t="s">
        <v>380</v>
      </c>
      <c r="E448" s="155" t="s">
        <v>381</v>
      </c>
      <c r="F448" s="30"/>
      <c r="G448" s="185">
        <f t="shared" ref="G448:N448" si="27">SUM(G449:G457)+SUM(G459:G462)</f>
        <v>0</v>
      </c>
      <c r="H448" s="31">
        <f t="shared" si="27"/>
        <v>0</v>
      </c>
      <c r="I448" s="31">
        <f t="shared" si="27"/>
        <v>0</v>
      </c>
      <c r="J448" s="185">
        <f t="shared" si="27"/>
        <v>0</v>
      </c>
      <c r="K448" s="185">
        <f t="shared" si="27"/>
        <v>0</v>
      </c>
      <c r="L448" s="31">
        <f t="shared" si="27"/>
        <v>0</v>
      </c>
      <c r="M448" s="185">
        <f t="shared" si="27"/>
        <v>0</v>
      </c>
      <c r="N448" s="185">
        <f t="shared" si="27"/>
        <v>0</v>
      </c>
      <c r="O448" s="48"/>
      <c r="P448" s="184"/>
      <c r="Q448" s="48"/>
    </row>
    <row r="449" spans="3:17" outlineLevel="2" x14ac:dyDescent="0.35">
      <c r="C449" s="128" t="s">
        <v>382</v>
      </c>
      <c r="D449" s="157"/>
      <c r="E449" s="157" t="s">
        <v>383</v>
      </c>
      <c r="F449" s="33"/>
      <c r="G449" s="159"/>
      <c r="H449" s="160"/>
      <c r="I449" s="161"/>
      <c r="J449" s="159"/>
      <c r="K449" s="159"/>
      <c r="L449" s="210"/>
      <c r="M449" s="159"/>
      <c r="N449" s="159"/>
      <c r="O449" s="48"/>
      <c r="P449" s="194" t="s">
        <v>384</v>
      </c>
      <c r="Q449" s="48"/>
    </row>
    <row r="450" spans="3:17" outlineLevel="2" x14ac:dyDescent="0.35">
      <c r="C450" s="128" t="s">
        <v>385</v>
      </c>
      <c r="D450" s="157"/>
      <c r="E450" s="157" t="s">
        <v>386</v>
      </c>
      <c r="F450" s="33"/>
      <c r="G450" s="159"/>
      <c r="H450" s="160"/>
      <c r="I450" s="161"/>
      <c r="J450" s="159"/>
      <c r="K450" s="159"/>
      <c r="L450" s="210"/>
      <c r="M450" s="159"/>
      <c r="N450" s="159"/>
      <c r="O450" s="48"/>
      <c r="P450" s="194" t="s">
        <v>387</v>
      </c>
      <c r="Q450" s="48"/>
    </row>
    <row r="451" spans="3:17" outlineLevel="2" x14ac:dyDescent="0.35">
      <c r="C451" s="128" t="s">
        <v>388</v>
      </c>
      <c r="D451" s="157"/>
      <c r="E451" s="157" t="s">
        <v>389</v>
      </c>
      <c r="F451" s="33"/>
      <c r="G451" s="159"/>
      <c r="H451" s="160"/>
      <c r="I451" s="161"/>
      <c r="J451" s="159"/>
      <c r="K451" s="159"/>
      <c r="L451" s="210"/>
      <c r="M451" s="159"/>
      <c r="N451" s="159"/>
      <c r="O451" s="48"/>
      <c r="P451" s="194" t="s">
        <v>387</v>
      </c>
      <c r="Q451" s="48"/>
    </row>
    <row r="452" spans="3:17" outlineLevel="2" x14ac:dyDescent="0.35">
      <c r="C452" s="128" t="s">
        <v>390</v>
      </c>
      <c r="D452" s="157"/>
      <c r="E452" s="157" t="s">
        <v>391</v>
      </c>
      <c r="F452" s="33"/>
      <c r="G452" s="159"/>
      <c r="H452" s="160"/>
      <c r="I452" s="161"/>
      <c r="J452" s="159"/>
      <c r="K452" s="159"/>
      <c r="L452" s="210"/>
      <c r="M452" s="159"/>
      <c r="N452" s="159"/>
      <c r="O452" s="48"/>
      <c r="P452" s="194" t="s">
        <v>387</v>
      </c>
      <c r="Q452" s="48"/>
    </row>
    <row r="453" spans="3:17" outlineLevel="2" x14ac:dyDescent="0.35">
      <c r="C453" s="128" t="s">
        <v>392</v>
      </c>
      <c r="D453" s="157"/>
      <c r="E453" s="157" t="s">
        <v>393</v>
      </c>
      <c r="F453" s="33"/>
      <c r="G453" s="159"/>
      <c r="H453" s="160"/>
      <c r="I453" s="161"/>
      <c r="J453" s="159"/>
      <c r="K453" s="159"/>
      <c r="L453" s="210"/>
      <c r="M453" s="159"/>
      <c r="N453" s="159"/>
      <c r="O453" s="48"/>
      <c r="P453" s="194" t="s">
        <v>387</v>
      </c>
      <c r="Q453" s="48"/>
    </row>
    <row r="454" spans="3:17" outlineLevel="2" x14ac:dyDescent="0.35">
      <c r="C454" s="128" t="s">
        <v>394</v>
      </c>
      <c r="D454" s="157"/>
      <c r="E454" s="157" t="s">
        <v>395</v>
      </c>
      <c r="F454" s="33"/>
      <c r="G454" s="159"/>
      <c r="H454" s="160"/>
      <c r="I454" s="161"/>
      <c r="J454" s="159"/>
      <c r="K454" s="159"/>
      <c r="L454" s="210"/>
      <c r="M454" s="159"/>
      <c r="N454" s="159"/>
      <c r="O454" s="48"/>
      <c r="P454" s="194" t="s">
        <v>387</v>
      </c>
      <c r="Q454" s="48"/>
    </row>
    <row r="455" spans="3:17" outlineLevel="2" x14ac:dyDescent="0.35">
      <c r="C455" s="128" t="s">
        <v>396</v>
      </c>
      <c r="D455" s="157"/>
      <c r="E455" s="157" t="s">
        <v>397</v>
      </c>
      <c r="F455" s="33"/>
      <c r="G455" s="159"/>
      <c r="H455" s="160"/>
      <c r="I455" s="161"/>
      <c r="J455" s="159"/>
      <c r="K455" s="159"/>
      <c r="L455" s="210"/>
      <c r="M455" s="159"/>
      <c r="N455" s="159"/>
      <c r="O455" s="48"/>
      <c r="P455" s="194" t="s">
        <v>387</v>
      </c>
      <c r="Q455" s="48"/>
    </row>
    <row r="456" spans="3:17" outlineLevel="2" x14ac:dyDescent="0.35">
      <c r="C456" s="128" t="s">
        <v>398</v>
      </c>
      <c r="D456" s="157"/>
      <c r="E456" s="157" t="s">
        <v>399</v>
      </c>
      <c r="F456" s="33"/>
      <c r="G456" s="159"/>
      <c r="H456" s="160"/>
      <c r="I456" s="161"/>
      <c r="J456" s="159"/>
      <c r="K456" s="159"/>
      <c r="L456" s="210"/>
      <c r="M456" s="159"/>
      <c r="N456" s="159"/>
      <c r="O456" s="48"/>
      <c r="P456" s="194" t="s">
        <v>387</v>
      </c>
      <c r="Q456" s="48"/>
    </row>
    <row r="457" spans="3:17" outlineLevel="2" x14ac:dyDescent="0.35">
      <c r="C457" s="128" t="s">
        <v>400</v>
      </c>
      <c r="D457" s="157"/>
      <c r="E457" s="157" t="s">
        <v>401</v>
      </c>
      <c r="F457" s="33"/>
      <c r="G457" s="159"/>
      <c r="H457" s="160"/>
      <c r="I457" s="161"/>
      <c r="J457" s="159"/>
      <c r="K457" s="159"/>
      <c r="L457" s="210"/>
      <c r="M457" s="159"/>
      <c r="N457" s="159"/>
      <c r="O457" s="48"/>
      <c r="P457" s="194" t="s">
        <v>387</v>
      </c>
      <c r="Q457" s="48"/>
    </row>
    <row r="458" spans="3:17" outlineLevel="2" x14ac:dyDescent="0.35">
      <c r="C458" s="129" t="s">
        <v>402</v>
      </c>
      <c r="D458" s="157"/>
      <c r="E458" s="157" t="s">
        <v>403</v>
      </c>
      <c r="F458" s="33"/>
      <c r="G458" s="169"/>
      <c r="H458" s="160"/>
      <c r="I458" s="161"/>
      <c r="J458" s="169"/>
      <c r="K458" s="169"/>
      <c r="L458" s="210"/>
      <c r="M458" s="169"/>
      <c r="N458" s="169"/>
      <c r="O458" s="48"/>
      <c r="P458" s="184"/>
      <c r="Q458" s="48"/>
    </row>
    <row r="459" spans="3:17" outlineLevel="2" x14ac:dyDescent="0.35">
      <c r="C459" s="128" t="s">
        <v>404</v>
      </c>
      <c r="D459" s="157"/>
      <c r="E459" s="157" t="s">
        <v>405</v>
      </c>
      <c r="F459" s="33"/>
      <c r="G459" s="159"/>
      <c r="H459" s="160"/>
      <c r="I459" s="161"/>
      <c r="J459" s="159"/>
      <c r="K459" s="159"/>
      <c r="L459" s="210"/>
      <c r="M459" s="159"/>
      <c r="N459" s="159"/>
      <c r="O459" s="48"/>
      <c r="P459" s="194" t="s">
        <v>387</v>
      </c>
      <c r="Q459" s="48"/>
    </row>
    <row r="460" spans="3:17" outlineLevel="2" x14ac:dyDescent="0.35">
      <c r="C460" s="128" t="s">
        <v>406</v>
      </c>
      <c r="D460" s="157"/>
      <c r="E460" s="157" t="s">
        <v>407</v>
      </c>
      <c r="F460" s="33"/>
      <c r="G460" s="159"/>
      <c r="H460" s="160"/>
      <c r="I460" s="161"/>
      <c r="J460" s="159"/>
      <c r="K460" s="159"/>
      <c r="L460" s="210"/>
      <c r="M460" s="159"/>
      <c r="N460" s="159"/>
      <c r="O460" s="48"/>
      <c r="P460" s="194" t="s">
        <v>387</v>
      </c>
      <c r="Q460" s="48"/>
    </row>
    <row r="461" spans="3:17" outlineLevel="2" x14ac:dyDescent="0.35">
      <c r="C461" s="128" t="s">
        <v>408</v>
      </c>
      <c r="D461" s="157"/>
      <c r="E461" s="157" t="s">
        <v>409</v>
      </c>
      <c r="F461" s="33"/>
      <c r="G461" s="159"/>
      <c r="H461" s="160"/>
      <c r="I461" s="161"/>
      <c r="J461" s="159"/>
      <c r="K461" s="159"/>
      <c r="L461" s="210"/>
      <c r="M461" s="159"/>
      <c r="N461" s="159"/>
      <c r="O461" s="48"/>
      <c r="P461" s="194" t="s">
        <v>387</v>
      </c>
      <c r="Q461" s="48"/>
    </row>
    <row r="462" spans="3:17" outlineLevel="2" x14ac:dyDescent="0.35">
      <c r="C462" s="128" t="s">
        <v>410</v>
      </c>
      <c r="D462" s="157"/>
      <c r="E462" s="157" t="s">
        <v>411</v>
      </c>
      <c r="F462" s="33"/>
      <c r="G462" s="159"/>
      <c r="H462" s="160"/>
      <c r="I462" s="161"/>
      <c r="J462" s="159"/>
      <c r="K462" s="159"/>
      <c r="L462" s="210"/>
      <c r="M462" s="159"/>
      <c r="N462" s="159"/>
      <c r="O462" s="48"/>
      <c r="P462" s="194" t="s">
        <v>387</v>
      </c>
      <c r="Q462" s="48"/>
    </row>
    <row r="463" spans="3:17" outlineLevel="2" x14ac:dyDescent="0.35">
      <c r="C463" s="130" t="s">
        <v>412</v>
      </c>
      <c r="D463" s="157"/>
      <c r="E463" s="157" t="s">
        <v>413</v>
      </c>
      <c r="F463" s="33"/>
      <c r="G463" s="169"/>
      <c r="H463" s="160"/>
      <c r="I463" s="161"/>
      <c r="J463" s="169"/>
      <c r="K463" s="169"/>
      <c r="L463" s="210"/>
      <c r="M463" s="169"/>
      <c r="N463" s="169"/>
      <c r="O463" s="48"/>
      <c r="P463" s="184"/>
      <c r="Q463" s="48"/>
    </row>
    <row r="464" spans="3:17" outlineLevel="2" x14ac:dyDescent="0.35">
      <c r="C464" s="130" t="s">
        <v>414</v>
      </c>
      <c r="D464" s="157"/>
      <c r="E464" s="157" t="s">
        <v>415</v>
      </c>
      <c r="F464" s="30"/>
      <c r="G464" s="169"/>
      <c r="H464" s="160"/>
      <c r="I464" s="161"/>
      <c r="J464" s="169"/>
      <c r="K464" s="169"/>
      <c r="L464" s="210"/>
      <c r="M464" s="169"/>
      <c r="N464" s="169"/>
      <c r="O464" s="48"/>
      <c r="P464" s="184"/>
      <c r="Q464" s="48"/>
    </row>
    <row r="465" spans="1:22" outlineLevel="2" x14ac:dyDescent="0.35">
      <c r="C465" s="59" t="s">
        <v>119</v>
      </c>
      <c r="D465" s="155" t="s">
        <v>416</v>
      </c>
      <c r="E465" s="155" t="s">
        <v>416</v>
      </c>
      <c r="F465" s="30"/>
      <c r="G465" s="51">
        <f>+SUM(G466:G467)</f>
        <v>0</v>
      </c>
      <c r="H465" s="31">
        <f>+SUM(H466:H467)</f>
        <v>0</v>
      </c>
      <c r="I465" s="31">
        <f>+SUM(I466:I467)</f>
        <v>0</v>
      </c>
      <c r="J465" s="51"/>
      <c r="K465" s="51">
        <f>+SUM(K466:K467)</f>
        <v>0</v>
      </c>
      <c r="L465" s="31">
        <f>+SUM(L466:L467)</f>
        <v>0</v>
      </c>
      <c r="M465" s="51"/>
      <c r="N465" s="187">
        <f>+SUM(N466:N467)</f>
        <v>0</v>
      </c>
      <c r="O465" s="48"/>
      <c r="P465" s="184"/>
      <c r="Q465" s="48"/>
    </row>
    <row r="466" spans="1:22" outlineLevel="2" x14ac:dyDescent="0.35">
      <c r="C466" s="62" t="s">
        <v>417</v>
      </c>
      <c r="D466" s="157"/>
      <c r="E466" s="157" t="s">
        <v>418</v>
      </c>
      <c r="F466" s="33"/>
      <c r="G466" s="156"/>
      <c r="H466" s="156"/>
      <c r="I466" s="156"/>
      <c r="J466" s="156"/>
      <c r="K466" s="156"/>
      <c r="L466" s="156"/>
      <c r="M466" s="161"/>
      <c r="N466" s="159"/>
      <c r="O466" s="48"/>
      <c r="P466" s="194" t="s">
        <v>419</v>
      </c>
      <c r="Q466" s="48"/>
    </row>
    <row r="467" spans="1:22" outlineLevel="2" x14ac:dyDescent="0.35">
      <c r="C467" s="62" t="s">
        <v>420</v>
      </c>
      <c r="D467" s="157"/>
      <c r="E467" s="157" t="s">
        <v>421</v>
      </c>
      <c r="F467" s="33"/>
      <c r="G467" s="156"/>
      <c r="H467" s="156"/>
      <c r="I467" s="156"/>
      <c r="J467" s="156"/>
      <c r="K467" s="156"/>
      <c r="L467" s="156"/>
      <c r="M467" s="161"/>
      <c r="N467" s="159"/>
      <c r="O467" s="48"/>
      <c r="P467" s="194" t="s">
        <v>387</v>
      </c>
      <c r="Q467" s="48"/>
    </row>
    <row r="468" spans="1:22" outlineLevel="2" x14ac:dyDescent="0.35">
      <c r="C468" s="59" t="s">
        <v>121</v>
      </c>
      <c r="D468" s="155" t="s">
        <v>422</v>
      </c>
      <c r="E468" s="155" t="s">
        <v>422</v>
      </c>
      <c r="F468" s="30"/>
      <c r="G468" s="185">
        <f>+G469+G471+G473</f>
        <v>0</v>
      </c>
      <c r="H468" s="31">
        <f>+H469+H471+H473</f>
        <v>0</v>
      </c>
      <c r="I468" s="31">
        <f>+I469+I471+I473</f>
        <v>0</v>
      </c>
      <c r="J468" s="185"/>
      <c r="K468" s="185">
        <f>+K469+K471+K473</f>
        <v>0</v>
      </c>
      <c r="L468" s="31">
        <f>+L469+L471+L473</f>
        <v>0</v>
      </c>
      <c r="M468" s="185"/>
      <c r="N468" s="187">
        <f>+N469+N471+N473</f>
        <v>0</v>
      </c>
      <c r="O468" s="48"/>
      <c r="P468" s="184"/>
      <c r="Q468" s="48"/>
    </row>
    <row r="469" spans="1:22" outlineLevel="2" x14ac:dyDescent="0.35">
      <c r="C469" s="62" t="s">
        <v>423</v>
      </c>
      <c r="D469" s="157"/>
      <c r="E469" s="157" t="s">
        <v>424</v>
      </c>
      <c r="F469" s="33"/>
      <c r="G469" s="159"/>
      <c r="H469" s="160"/>
      <c r="I469" s="161"/>
      <c r="J469" s="159"/>
      <c r="K469" s="159"/>
      <c r="L469" s="210"/>
      <c r="M469" s="159"/>
      <c r="N469" s="159"/>
      <c r="O469" s="48"/>
      <c r="P469" s="194" t="s">
        <v>384</v>
      </c>
      <c r="Q469" s="48"/>
    </row>
    <row r="470" spans="1:22" outlineLevel="2" x14ac:dyDescent="0.35">
      <c r="C470" s="63" t="s">
        <v>425</v>
      </c>
      <c r="D470" s="157"/>
      <c r="E470" s="157" t="s">
        <v>787</v>
      </c>
      <c r="F470" s="33"/>
      <c r="G470" s="169"/>
      <c r="H470" s="160"/>
      <c r="I470" s="161"/>
      <c r="J470" s="169"/>
      <c r="K470" s="169"/>
      <c r="L470" s="210"/>
      <c r="M470" s="169"/>
      <c r="N470" s="169"/>
      <c r="O470" s="48"/>
      <c r="P470" s="184"/>
      <c r="Q470" s="48"/>
    </row>
    <row r="471" spans="1:22" outlineLevel="2" x14ac:dyDescent="0.35">
      <c r="C471" s="62" t="s">
        <v>426</v>
      </c>
      <c r="D471" s="157"/>
      <c r="E471" s="157" t="s">
        <v>427</v>
      </c>
      <c r="F471" s="33"/>
      <c r="G471" s="159"/>
      <c r="H471" s="160"/>
      <c r="I471" s="161"/>
      <c r="J471" s="159"/>
      <c r="K471" s="159"/>
      <c r="L471" s="210"/>
      <c r="M471" s="159"/>
      <c r="N471" s="159"/>
      <c r="O471" s="48"/>
      <c r="P471" s="194" t="s">
        <v>387</v>
      </c>
      <c r="Q471" s="48"/>
    </row>
    <row r="472" spans="1:22" outlineLevel="2" x14ac:dyDescent="0.35">
      <c r="C472" s="63" t="s">
        <v>425</v>
      </c>
      <c r="D472" s="157"/>
      <c r="E472" s="157" t="s">
        <v>788</v>
      </c>
      <c r="F472" s="33"/>
      <c r="G472" s="169"/>
      <c r="H472" s="160"/>
      <c r="I472" s="161"/>
      <c r="J472" s="169"/>
      <c r="K472" s="169"/>
      <c r="L472" s="210"/>
      <c r="M472" s="169"/>
      <c r="N472" s="169"/>
      <c r="O472" s="48"/>
      <c r="P472" s="184"/>
      <c r="Q472" s="48"/>
    </row>
    <row r="473" spans="1:22" outlineLevel="2" x14ac:dyDescent="0.35">
      <c r="C473" s="62" t="s">
        <v>428</v>
      </c>
      <c r="D473" s="157"/>
      <c r="E473" s="157" t="s">
        <v>429</v>
      </c>
      <c r="F473" s="33"/>
      <c r="G473" s="159"/>
      <c r="H473" s="160"/>
      <c r="I473" s="156"/>
      <c r="J473" s="225"/>
      <c r="K473" s="159"/>
      <c r="L473" s="160"/>
      <c r="M473" s="225"/>
      <c r="N473" s="159"/>
      <c r="O473" s="48"/>
      <c r="P473" s="194" t="s">
        <v>430</v>
      </c>
      <c r="Q473" s="48"/>
    </row>
    <row r="474" spans="1:22" outlineLevel="2" x14ac:dyDescent="0.35">
      <c r="C474" s="209" t="s">
        <v>431</v>
      </c>
      <c r="D474" s="190" t="s">
        <v>432</v>
      </c>
      <c r="E474" s="190" t="s">
        <v>432</v>
      </c>
      <c r="F474" s="171"/>
      <c r="G474" s="159"/>
      <c r="H474" s="160"/>
      <c r="I474" s="156"/>
      <c r="J474" s="161"/>
      <c r="K474" s="159"/>
      <c r="L474" s="160"/>
      <c r="M474" s="161"/>
      <c r="N474" s="159"/>
      <c r="O474" s="48"/>
      <c r="P474" s="194" t="s">
        <v>387</v>
      </c>
      <c r="Q474" s="48"/>
    </row>
    <row r="475" spans="1:22" outlineLevel="2" x14ac:dyDescent="0.35">
      <c r="C475" s="56"/>
      <c r="D475" s="136"/>
      <c r="E475" s="136"/>
      <c r="F475" s="33"/>
      <c r="G475" s="173"/>
      <c r="H475" s="173"/>
      <c r="I475" s="173"/>
      <c r="J475" s="173"/>
      <c r="K475" s="173"/>
      <c r="L475" s="173"/>
      <c r="M475" s="173"/>
      <c r="N475" s="173"/>
      <c r="O475" s="48"/>
      <c r="P475" s="191"/>
      <c r="Q475" s="48"/>
    </row>
    <row r="476" spans="1:22" outlineLevel="2" x14ac:dyDescent="0.35">
      <c r="C476" s="216" t="s">
        <v>433</v>
      </c>
      <c r="D476" s="190" t="s">
        <v>434</v>
      </c>
      <c r="E476" s="190" t="s">
        <v>434</v>
      </c>
      <c r="F476" s="171"/>
      <c r="G476" s="39">
        <f t="shared" ref="G476:N476" si="28">G448+G465+G468+G474</f>
        <v>0</v>
      </c>
      <c r="H476" s="39">
        <f t="shared" si="28"/>
        <v>0</v>
      </c>
      <c r="I476" s="39">
        <f t="shared" si="28"/>
        <v>0</v>
      </c>
      <c r="J476" s="39">
        <f t="shared" si="28"/>
        <v>0</v>
      </c>
      <c r="K476" s="39">
        <f t="shared" si="28"/>
        <v>0</v>
      </c>
      <c r="L476" s="39">
        <f t="shared" si="28"/>
        <v>0</v>
      </c>
      <c r="M476" s="39">
        <f t="shared" si="28"/>
        <v>0</v>
      </c>
      <c r="N476" s="39">
        <f t="shared" si="28"/>
        <v>0</v>
      </c>
      <c r="P476" s="184"/>
    </row>
    <row r="477" spans="1:22" outlineLevel="2" x14ac:dyDescent="0.35">
      <c r="C477" s="56"/>
      <c r="D477" s="136"/>
      <c r="E477" s="136"/>
      <c r="F477" s="33"/>
      <c r="G477" s="173"/>
      <c r="H477" s="173"/>
      <c r="I477" s="173"/>
      <c r="J477" s="173"/>
      <c r="K477" s="173"/>
      <c r="L477" s="173"/>
      <c r="M477" s="173"/>
      <c r="N477" s="173"/>
      <c r="O477" s="48"/>
      <c r="P477" s="191"/>
      <c r="Q477" s="48"/>
    </row>
    <row r="478" spans="1:22" outlineLevel="2" x14ac:dyDescent="0.35">
      <c r="C478" s="38" t="s">
        <v>435</v>
      </c>
      <c r="D478" s="155" t="s">
        <v>436</v>
      </c>
      <c r="E478" s="155" t="s">
        <v>436</v>
      </c>
      <c r="F478" s="30"/>
      <c r="G478" s="39">
        <f t="shared" ref="G478:N478" si="29">+G444+G476</f>
        <v>0</v>
      </c>
      <c r="H478" s="39">
        <f t="shared" si="29"/>
        <v>0</v>
      </c>
      <c r="I478" s="39">
        <f t="shared" si="29"/>
        <v>0</v>
      </c>
      <c r="J478" s="39">
        <f t="shared" si="29"/>
        <v>0</v>
      </c>
      <c r="K478" s="39">
        <f t="shared" si="29"/>
        <v>0</v>
      </c>
      <c r="L478" s="39">
        <f t="shared" si="29"/>
        <v>0</v>
      </c>
      <c r="M478" s="39">
        <f t="shared" si="29"/>
        <v>0</v>
      </c>
      <c r="N478" s="39">
        <f t="shared" si="29"/>
        <v>0</v>
      </c>
      <c r="P478" s="184"/>
    </row>
    <row r="479" spans="1:22" outlineLevel="1" x14ac:dyDescent="0.35">
      <c r="C479" s="48"/>
      <c r="D479" s="137"/>
      <c r="E479" s="137"/>
      <c r="F479" s="137"/>
      <c r="G479" s="217"/>
      <c r="H479" s="217"/>
      <c r="I479" s="217"/>
      <c r="J479" s="217"/>
      <c r="K479" s="217"/>
      <c r="L479" s="217"/>
      <c r="M479" s="217"/>
      <c r="N479" s="217"/>
      <c r="O479" s="48"/>
      <c r="P479" s="48"/>
      <c r="Q479" s="48"/>
    </row>
    <row r="480" spans="1:22" s="150" customFormat="1" ht="18.5" outlineLevel="1" x14ac:dyDescent="0.35">
      <c r="A480" s="15"/>
      <c r="C480" s="149" t="s">
        <v>437</v>
      </c>
      <c r="D480" s="149"/>
      <c r="E480" s="149"/>
      <c r="F480" s="149"/>
      <c r="G480" s="174"/>
      <c r="H480" s="174"/>
      <c r="I480" s="174"/>
      <c r="J480" s="174"/>
      <c r="K480" s="174"/>
      <c r="L480" s="174"/>
      <c r="M480" s="174"/>
      <c r="N480" s="174"/>
      <c r="O480" s="24"/>
      <c r="P480" s="24"/>
      <c r="Q480" s="24"/>
      <c r="R480" s="24"/>
      <c r="S480" s="24"/>
      <c r="T480" s="24"/>
      <c r="U480" s="24"/>
      <c r="V480" s="24"/>
    </row>
    <row r="481" spans="1:22" outlineLevel="2" x14ac:dyDescent="0.35">
      <c r="C481" s="48"/>
      <c r="D481" s="137"/>
      <c r="E481" s="137"/>
      <c r="F481" s="137"/>
      <c r="G481" s="173"/>
      <c r="H481" s="173"/>
      <c r="I481" s="173"/>
      <c r="J481" s="173"/>
      <c r="K481" s="173"/>
      <c r="L481" s="173"/>
      <c r="M481" s="173"/>
      <c r="N481" s="173"/>
      <c r="O481" s="48"/>
      <c r="P481" s="48"/>
      <c r="Q481" s="48"/>
    </row>
    <row r="482" spans="1:22" outlineLevel="2" x14ac:dyDescent="0.35">
      <c r="C482" s="64" t="s">
        <v>438</v>
      </c>
      <c r="D482" s="155" t="s">
        <v>439</v>
      </c>
      <c r="E482" s="155" t="s">
        <v>439</v>
      </c>
      <c r="F482" s="33"/>
      <c r="G482" s="185">
        <f>+G483+G486+G487</f>
        <v>0</v>
      </c>
      <c r="H482" s="31">
        <f>+H483+H486+H487</f>
        <v>0</v>
      </c>
      <c r="I482" s="31">
        <f>+I483+I486+I487</f>
        <v>0</v>
      </c>
      <c r="J482" s="31"/>
      <c r="K482" s="185">
        <f>+K483+K486+K487</f>
        <v>0</v>
      </c>
      <c r="L482" s="31">
        <f>+L483+L486+L487</f>
        <v>0</v>
      </c>
      <c r="M482" s="31"/>
      <c r="N482" s="185">
        <f>+N483+N486+N487</f>
        <v>0</v>
      </c>
      <c r="O482" s="48"/>
      <c r="P482" s="226" t="s">
        <v>440</v>
      </c>
      <c r="Q482" s="48"/>
    </row>
    <row r="483" spans="1:22" outlineLevel="2" x14ac:dyDescent="0.35">
      <c r="C483" s="60" t="s">
        <v>441</v>
      </c>
      <c r="D483" s="157"/>
      <c r="E483" s="157" t="s">
        <v>442</v>
      </c>
      <c r="F483" s="33"/>
      <c r="G483" s="159"/>
      <c r="H483" s="160"/>
      <c r="I483" s="156"/>
      <c r="J483" s="161"/>
      <c r="K483" s="159"/>
      <c r="L483" s="160"/>
      <c r="M483" s="161"/>
      <c r="N483" s="159"/>
      <c r="O483" s="48"/>
      <c r="P483" s="184"/>
      <c r="Q483" s="48"/>
    </row>
    <row r="484" spans="1:22" outlineLevel="2" x14ac:dyDescent="0.35">
      <c r="C484" s="116" t="s">
        <v>443</v>
      </c>
      <c r="D484" s="157"/>
      <c r="E484" s="157"/>
      <c r="F484" s="33"/>
      <c r="G484" s="169"/>
      <c r="H484" s="160"/>
      <c r="I484" s="156"/>
      <c r="J484" s="161"/>
      <c r="K484" s="169"/>
      <c r="L484" s="160"/>
      <c r="M484" s="161"/>
      <c r="N484" s="169"/>
      <c r="O484" s="48"/>
      <c r="P484" s="184"/>
      <c r="Q484" s="48"/>
    </row>
    <row r="485" spans="1:22" outlineLevel="2" x14ac:dyDescent="0.35">
      <c r="C485" s="116" t="s">
        <v>444</v>
      </c>
      <c r="D485" s="157"/>
      <c r="E485" s="157"/>
      <c r="F485" s="33"/>
      <c r="G485" s="169"/>
      <c r="H485" s="160"/>
      <c r="I485" s="156"/>
      <c r="J485" s="161"/>
      <c r="K485" s="169"/>
      <c r="L485" s="160"/>
      <c r="M485" s="161"/>
      <c r="N485" s="169"/>
      <c r="O485" s="48"/>
      <c r="P485" s="184"/>
      <c r="Q485" s="48"/>
    </row>
    <row r="486" spans="1:22" outlineLevel="2" x14ac:dyDescent="0.35">
      <c r="C486" s="60" t="s">
        <v>445</v>
      </c>
      <c r="D486" s="157"/>
      <c r="E486" s="157" t="s">
        <v>446</v>
      </c>
      <c r="F486" s="33"/>
      <c r="G486" s="159"/>
      <c r="H486" s="160"/>
      <c r="I486" s="156"/>
      <c r="J486" s="161"/>
      <c r="K486" s="159"/>
      <c r="L486" s="160"/>
      <c r="M486" s="161"/>
      <c r="N486" s="159"/>
      <c r="O486" s="48"/>
      <c r="P486" s="184"/>
      <c r="Q486" s="48"/>
    </row>
    <row r="487" spans="1:22" outlineLevel="2" x14ac:dyDescent="0.35">
      <c r="C487" s="206" t="s">
        <v>447</v>
      </c>
      <c r="D487" s="168"/>
      <c r="E487" s="168" t="s">
        <v>448</v>
      </c>
      <c r="F487" s="171"/>
      <c r="G487" s="159"/>
      <c r="H487" s="160"/>
      <c r="I487" s="156"/>
      <c r="J487" s="161"/>
      <c r="K487" s="159"/>
      <c r="L487" s="160"/>
      <c r="M487" s="161"/>
      <c r="N487" s="159"/>
      <c r="O487" s="48"/>
      <c r="P487" s="202"/>
      <c r="Q487" s="48"/>
    </row>
    <row r="488" spans="1:22" outlineLevel="2" x14ac:dyDescent="0.35">
      <c r="C488" s="56"/>
      <c r="D488" s="136"/>
      <c r="E488" s="136"/>
      <c r="F488" s="33"/>
      <c r="G488" s="173"/>
      <c r="H488" s="173"/>
      <c r="I488" s="173"/>
      <c r="J488" s="173"/>
      <c r="K488" s="173"/>
      <c r="L488" s="173"/>
      <c r="M488" s="173"/>
      <c r="N488" s="172"/>
      <c r="P488" s="15"/>
    </row>
    <row r="489" spans="1:22" outlineLevel="2" x14ac:dyDescent="0.35">
      <c r="C489" s="38" t="s">
        <v>449</v>
      </c>
      <c r="D489" s="155" t="s">
        <v>450</v>
      </c>
      <c r="E489" s="155" t="s">
        <v>450</v>
      </c>
      <c r="F489" s="30"/>
      <c r="G489" s="39">
        <f t="shared" ref="G489:N489" si="30">+G478+G482</f>
        <v>0</v>
      </c>
      <c r="H489" s="39">
        <f t="shared" si="30"/>
        <v>0</v>
      </c>
      <c r="I489" s="39">
        <f t="shared" si="30"/>
        <v>0</v>
      </c>
      <c r="J489" s="39">
        <f t="shared" si="30"/>
        <v>0</v>
      </c>
      <c r="K489" s="39">
        <f t="shared" si="30"/>
        <v>0</v>
      </c>
      <c r="L489" s="39">
        <f t="shared" si="30"/>
        <v>0</v>
      </c>
      <c r="M489" s="39">
        <f t="shared" si="30"/>
        <v>0</v>
      </c>
      <c r="N489" s="39">
        <f t="shared" si="30"/>
        <v>0</v>
      </c>
      <c r="P489" s="15"/>
    </row>
    <row r="490" spans="1:22" outlineLevel="1" x14ac:dyDescent="0.35">
      <c r="B490" s="48"/>
      <c r="C490" s="48"/>
      <c r="D490" s="137"/>
      <c r="E490" s="137"/>
      <c r="F490" s="137"/>
      <c r="G490" s="217"/>
      <c r="H490" s="218"/>
      <c r="I490" s="218"/>
      <c r="J490" s="218"/>
      <c r="K490" s="218"/>
      <c r="L490" s="218"/>
      <c r="M490" s="218"/>
      <c r="N490" s="218"/>
      <c r="P490" s="15"/>
    </row>
    <row r="491" spans="1:22" x14ac:dyDescent="0.35">
      <c r="D491" s="133"/>
      <c r="E491" s="133"/>
      <c r="F491" s="133"/>
      <c r="G491" s="173"/>
      <c r="H491" s="172"/>
      <c r="I491" s="172"/>
      <c r="J491" s="172"/>
      <c r="K491" s="172"/>
      <c r="L491" s="172"/>
      <c r="M491" s="172"/>
      <c r="N491" s="172"/>
      <c r="P491" s="191"/>
    </row>
    <row r="492" spans="1:22" x14ac:dyDescent="0.35">
      <c r="D492" s="133"/>
      <c r="E492" s="133"/>
      <c r="F492" s="133"/>
      <c r="G492" s="173"/>
      <c r="H492" s="172"/>
      <c r="I492" s="172"/>
      <c r="J492" s="172"/>
      <c r="K492" s="172"/>
      <c r="L492" s="172"/>
      <c r="M492" s="172"/>
      <c r="N492" s="172"/>
      <c r="P492" s="191"/>
    </row>
    <row r="493" spans="1:22" s="147" customFormat="1" ht="23.5" x14ac:dyDescent="0.35">
      <c r="A493" s="15"/>
      <c r="B493" s="144"/>
      <c r="C493" s="153" t="s">
        <v>783</v>
      </c>
      <c r="D493" s="145"/>
      <c r="E493" s="145"/>
      <c r="F493" s="145"/>
      <c r="G493" s="227"/>
      <c r="H493" s="182"/>
      <c r="I493" s="182"/>
      <c r="J493" s="182"/>
      <c r="K493" s="182"/>
      <c r="L493" s="182"/>
      <c r="M493" s="182"/>
      <c r="N493" s="182"/>
      <c r="O493" s="182"/>
      <c r="P493" s="182"/>
      <c r="Q493" s="182"/>
    </row>
    <row r="494" spans="1:22" outlineLevel="1" x14ac:dyDescent="0.35">
      <c r="D494" s="133"/>
      <c r="E494" s="133"/>
      <c r="F494" s="133"/>
      <c r="G494" s="173"/>
      <c r="H494" s="172"/>
      <c r="I494" s="172"/>
      <c r="J494" s="172"/>
      <c r="K494" s="172"/>
      <c r="L494" s="172"/>
      <c r="M494" s="172"/>
      <c r="N494" s="172"/>
      <c r="P494" s="15"/>
    </row>
    <row r="495" spans="1:22" s="150" customFormat="1" ht="18.5" outlineLevel="1" x14ac:dyDescent="0.35">
      <c r="A495" s="297"/>
      <c r="C495" s="149" t="s">
        <v>343</v>
      </c>
      <c r="D495" s="149"/>
      <c r="E495" s="149"/>
      <c r="F495" s="149"/>
      <c r="G495" s="174"/>
      <c r="H495" s="174"/>
      <c r="I495" s="174"/>
      <c r="J495" s="174"/>
      <c r="K495" s="174"/>
      <c r="L495" s="174"/>
      <c r="M495" s="174"/>
      <c r="N495" s="174"/>
      <c r="O495" s="24"/>
      <c r="P495" s="24"/>
      <c r="Q495" s="24"/>
      <c r="R495" s="24"/>
      <c r="S495" s="24"/>
      <c r="T495" s="24"/>
      <c r="U495" s="24"/>
      <c r="V495" s="24"/>
    </row>
    <row r="496" spans="1:22" outlineLevel="2" x14ac:dyDescent="0.35">
      <c r="A496" s="297"/>
      <c r="C496" s="25"/>
      <c r="D496" s="135"/>
      <c r="E496" s="135"/>
      <c r="F496" s="135"/>
      <c r="G496" s="173"/>
      <c r="H496" s="173"/>
      <c r="I496" s="173"/>
      <c r="J496" s="173"/>
      <c r="K496" s="173"/>
      <c r="L496" s="173"/>
      <c r="M496" s="173"/>
      <c r="N496" s="173"/>
      <c r="P496" s="15"/>
    </row>
    <row r="497" spans="1:22" outlineLevel="2" x14ac:dyDescent="0.35">
      <c r="A497" s="297"/>
      <c r="C497" s="67" t="s">
        <v>451</v>
      </c>
      <c r="D497" s="155" t="s">
        <v>452</v>
      </c>
      <c r="E497" s="155" t="s">
        <v>452</v>
      </c>
      <c r="F497" s="33"/>
      <c r="G497" s="159"/>
      <c r="H497" s="210"/>
      <c r="I497" s="159"/>
      <c r="J497" s="210"/>
      <c r="K497" s="159"/>
      <c r="L497" s="159"/>
      <c r="M497" s="210"/>
      <c r="N497" s="159"/>
      <c r="P497" s="184"/>
    </row>
    <row r="498" spans="1:22" outlineLevel="2" x14ac:dyDescent="0.35">
      <c r="A498" s="297"/>
      <c r="C498" s="67" t="s">
        <v>453</v>
      </c>
      <c r="D498" s="155" t="s">
        <v>454</v>
      </c>
      <c r="E498" s="155" t="s">
        <v>454</v>
      </c>
      <c r="F498" s="33"/>
      <c r="G498" s="159"/>
      <c r="H498" s="210"/>
      <c r="I498" s="159"/>
      <c r="J498" s="210"/>
      <c r="K498" s="159"/>
      <c r="L498" s="159"/>
      <c r="M498" s="210"/>
      <c r="N498" s="159"/>
      <c r="P498" s="184"/>
    </row>
    <row r="499" spans="1:22" outlineLevel="2" x14ac:dyDescent="0.35">
      <c r="A499" s="297"/>
      <c r="C499" s="67" t="s">
        <v>455</v>
      </c>
      <c r="D499" s="155" t="s">
        <v>456</v>
      </c>
      <c r="E499" s="155" t="s">
        <v>456</v>
      </c>
      <c r="F499" s="33"/>
      <c r="G499" s="32"/>
      <c r="H499" s="156"/>
      <c r="I499" s="32"/>
      <c r="J499" s="156"/>
      <c r="K499" s="32"/>
      <c r="L499" s="32"/>
      <c r="M499" s="156"/>
      <c r="N499" s="32"/>
      <c r="P499" s="184"/>
    </row>
    <row r="500" spans="1:22" outlineLevel="2" x14ac:dyDescent="0.35">
      <c r="A500" s="297"/>
      <c r="C500" s="67" t="s">
        <v>457</v>
      </c>
      <c r="D500" s="155" t="s">
        <v>458</v>
      </c>
      <c r="E500" s="155" t="s">
        <v>459</v>
      </c>
      <c r="F500" s="33"/>
      <c r="G500" s="159"/>
      <c r="H500" s="210"/>
      <c r="I500" s="159"/>
      <c r="J500" s="210"/>
      <c r="K500" s="159"/>
      <c r="L500" s="159"/>
      <c r="M500" s="210"/>
      <c r="N500" s="159"/>
      <c r="P500" s="184"/>
    </row>
    <row r="501" spans="1:22" outlineLevel="2" x14ac:dyDescent="0.35">
      <c r="A501" s="297"/>
      <c r="C501" s="67" t="s">
        <v>460</v>
      </c>
      <c r="D501" s="155" t="s">
        <v>461</v>
      </c>
      <c r="E501" s="155" t="s">
        <v>461</v>
      </c>
      <c r="F501" s="33"/>
      <c r="G501" s="159"/>
      <c r="H501" s="210"/>
      <c r="I501" s="159"/>
      <c r="J501" s="210"/>
      <c r="K501" s="159"/>
      <c r="L501" s="159"/>
      <c r="M501" s="210"/>
      <c r="N501" s="159"/>
      <c r="P501" s="184"/>
    </row>
    <row r="502" spans="1:22" outlineLevel="2" x14ac:dyDescent="0.35">
      <c r="A502" s="297"/>
      <c r="C502" s="67" t="s">
        <v>462</v>
      </c>
      <c r="D502" s="155" t="s">
        <v>463</v>
      </c>
      <c r="E502" s="155" t="s">
        <v>463</v>
      </c>
      <c r="F502" s="33"/>
      <c r="G502" s="159"/>
      <c r="H502" s="210"/>
      <c r="I502" s="159"/>
      <c r="J502" s="210"/>
      <c r="K502" s="159"/>
      <c r="L502" s="159"/>
      <c r="M502" s="210"/>
      <c r="N502" s="159"/>
      <c r="P502" s="184"/>
    </row>
    <row r="503" spans="1:22" outlineLevel="2" x14ac:dyDescent="0.35">
      <c r="A503" s="297"/>
      <c r="C503" s="67" t="s">
        <v>464</v>
      </c>
      <c r="D503" s="157"/>
      <c r="E503" s="157" t="s">
        <v>465</v>
      </c>
      <c r="F503" s="33"/>
      <c r="G503" s="159"/>
      <c r="H503" s="210"/>
      <c r="I503" s="159"/>
      <c r="J503" s="210"/>
      <c r="K503" s="159"/>
      <c r="L503" s="159"/>
      <c r="M503" s="210"/>
      <c r="N503" s="159"/>
      <c r="P503" s="184"/>
    </row>
    <row r="504" spans="1:22" outlineLevel="2" x14ac:dyDescent="0.35">
      <c r="A504" s="297"/>
      <c r="C504" s="67" t="s">
        <v>466</v>
      </c>
      <c r="D504" s="155" t="s">
        <v>467</v>
      </c>
      <c r="E504" s="155" t="s">
        <v>467</v>
      </c>
      <c r="F504" s="33"/>
      <c r="G504" s="159"/>
      <c r="H504" s="210"/>
      <c r="I504" s="159"/>
      <c r="J504" s="210"/>
      <c r="K504" s="159"/>
      <c r="L504" s="159"/>
      <c r="M504" s="210"/>
      <c r="N504" s="159"/>
      <c r="P504" s="184"/>
    </row>
    <row r="505" spans="1:22" outlineLevel="2" x14ac:dyDescent="0.35">
      <c r="A505" s="297"/>
      <c r="C505" s="228" t="s">
        <v>468</v>
      </c>
      <c r="D505" s="168"/>
      <c r="E505" s="168" t="s">
        <v>469</v>
      </c>
      <c r="F505" s="171"/>
      <c r="G505" s="159"/>
      <c r="H505" s="210"/>
      <c r="I505" s="159"/>
      <c r="J505" s="210"/>
      <c r="K505" s="159"/>
      <c r="L505" s="159"/>
      <c r="M505" s="210"/>
      <c r="N505" s="159"/>
      <c r="P505" s="184"/>
    </row>
    <row r="506" spans="1:22" outlineLevel="2" x14ac:dyDescent="0.35">
      <c r="A506" s="297"/>
      <c r="C506" s="38" t="s">
        <v>470</v>
      </c>
      <c r="D506" s="155" t="s">
        <v>471</v>
      </c>
      <c r="E506" s="155" t="s">
        <v>471</v>
      </c>
      <c r="F506" s="33"/>
      <c r="G506" s="43">
        <f t="shared" ref="G506:N506" si="31">SUM(G497:G505)</f>
        <v>0</v>
      </c>
      <c r="H506" s="39">
        <f t="shared" si="31"/>
        <v>0</v>
      </c>
      <c r="I506" s="43">
        <f t="shared" si="31"/>
        <v>0</v>
      </c>
      <c r="J506" s="39">
        <f t="shared" si="31"/>
        <v>0</v>
      </c>
      <c r="K506" s="43">
        <f t="shared" si="31"/>
        <v>0</v>
      </c>
      <c r="L506" s="43">
        <f t="shared" si="31"/>
        <v>0</v>
      </c>
      <c r="M506" s="39">
        <f t="shared" si="31"/>
        <v>0</v>
      </c>
      <c r="N506" s="43">
        <f t="shared" si="31"/>
        <v>0</v>
      </c>
      <c r="P506" s="229" t="s">
        <v>472</v>
      </c>
    </row>
    <row r="507" spans="1:22" outlineLevel="1" x14ac:dyDescent="0.35">
      <c r="A507" s="297"/>
      <c r="C507" s="56"/>
      <c r="D507" s="136"/>
      <c r="E507" s="136"/>
      <c r="F507" s="33"/>
      <c r="G507" s="173"/>
      <c r="H507" s="173"/>
      <c r="I507" s="173"/>
      <c r="J507" s="173"/>
      <c r="K507" s="173"/>
      <c r="L507" s="173"/>
      <c r="M507" s="173"/>
      <c r="N507" s="173"/>
      <c r="O507" s="48"/>
      <c r="P507" s="191"/>
      <c r="Q507" s="48"/>
    </row>
    <row r="508" spans="1:22" s="150" customFormat="1" ht="18.5" outlineLevel="1" x14ac:dyDescent="0.35">
      <c r="A508" s="297"/>
      <c r="C508" s="149" t="s">
        <v>353</v>
      </c>
      <c r="D508" s="149"/>
      <c r="E508" s="149"/>
      <c r="F508" s="149"/>
      <c r="G508" s="174"/>
      <c r="H508" s="174"/>
      <c r="I508" s="174"/>
      <c r="J508" s="174"/>
      <c r="K508" s="174"/>
      <c r="L508" s="174"/>
      <c r="M508" s="174"/>
      <c r="N508" s="174"/>
      <c r="O508" s="24"/>
      <c r="P508" s="191"/>
      <c r="Q508" s="24"/>
      <c r="R508" s="24"/>
      <c r="S508" s="24"/>
      <c r="T508" s="24"/>
      <c r="U508" s="24"/>
      <c r="V508" s="24"/>
    </row>
    <row r="509" spans="1:22" outlineLevel="2" x14ac:dyDescent="0.35">
      <c r="A509" s="297"/>
      <c r="C509" s="25"/>
      <c r="D509" s="135"/>
      <c r="E509" s="135"/>
      <c r="F509" s="135"/>
      <c r="G509" s="173"/>
      <c r="H509" s="173"/>
      <c r="I509" s="173"/>
      <c r="J509" s="173"/>
      <c r="K509" s="173"/>
      <c r="L509" s="173"/>
      <c r="M509" s="173"/>
      <c r="N509" s="173"/>
      <c r="P509" s="191"/>
    </row>
    <row r="510" spans="1:22" outlineLevel="2" x14ac:dyDescent="0.35">
      <c r="A510" s="297"/>
      <c r="C510" s="67" t="s">
        <v>451</v>
      </c>
      <c r="D510" s="155" t="s">
        <v>473</v>
      </c>
      <c r="E510" s="155" t="s">
        <v>473</v>
      </c>
      <c r="F510" s="33"/>
      <c r="G510" s="159"/>
      <c r="H510" s="210"/>
      <c r="I510" s="159"/>
      <c r="J510" s="210"/>
      <c r="K510" s="159"/>
      <c r="L510" s="159"/>
      <c r="M510" s="210"/>
      <c r="N510" s="159"/>
      <c r="P510" s="184"/>
    </row>
    <row r="511" spans="1:22" outlineLevel="2" x14ac:dyDescent="0.35">
      <c r="A511" s="297"/>
      <c r="C511" s="67" t="s">
        <v>453</v>
      </c>
      <c r="D511" s="155" t="s">
        <v>474</v>
      </c>
      <c r="E511" s="155" t="s">
        <v>474</v>
      </c>
      <c r="F511" s="33"/>
      <c r="G511" s="159"/>
      <c r="H511" s="210"/>
      <c r="I511" s="159"/>
      <c r="J511" s="210"/>
      <c r="K511" s="159"/>
      <c r="L511" s="159"/>
      <c r="M511" s="210"/>
      <c r="N511" s="159"/>
      <c r="P511" s="184"/>
    </row>
    <row r="512" spans="1:22" outlineLevel="2" x14ac:dyDescent="0.35">
      <c r="A512" s="297"/>
      <c r="C512" s="67" t="s">
        <v>455</v>
      </c>
      <c r="D512" s="155" t="s">
        <v>475</v>
      </c>
      <c r="E512" s="155" t="s">
        <v>475</v>
      </c>
      <c r="F512" s="33"/>
      <c r="G512" s="32"/>
      <c r="H512" s="156"/>
      <c r="I512" s="32"/>
      <c r="J512" s="156"/>
      <c r="K512" s="32"/>
      <c r="L512" s="32"/>
      <c r="M512" s="156"/>
      <c r="N512" s="32"/>
      <c r="P512" s="184"/>
    </row>
    <row r="513" spans="1:22" outlineLevel="2" x14ac:dyDescent="0.35">
      <c r="A513" s="297"/>
      <c r="C513" s="67" t="s">
        <v>457</v>
      </c>
      <c r="D513" s="155" t="s">
        <v>476</v>
      </c>
      <c r="E513" s="155" t="s">
        <v>477</v>
      </c>
      <c r="F513" s="33"/>
      <c r="G513" s="159"/>
      <c r="H513" s="210"/>
      <c r="I513" s="159"/>
      <c r="J513" s="210"/>
      <c r="K513" s="159"/>
      <c r="L513" s="159"/>
      <c r="M513" s="210"/>
      <c r="N513" s="159"/>
      <c r="P513" s="184"/>
    </row>
    <row r="514" spans="1:22" outlineLevel="2" x14ac:dyDescent="0.35">
      <c r="A514" s="297"/>
      <c r="C514" s="67" t="s">
        <v>460</v>
      </c>
      <c r="D514" s="155" t="s">
        <v>478</v>
      </c>
      <c r="E514" s="155" t="s">
        <v>478</v>
      </c>
      <c r="F514" s="33"/>
      <c r="G514" s="159"/>
      <c r="H514" s="210"/>
      <c r="I514" s="159"/>
      <c r="J514" s="210"/>
      <c r="K514" s="159"/>
      <c r="L514" s="159"/>
      <c r="M514" s="210"/>
      <c r="N514" s="159"/>
      <c r="P514" s="184"/>
    </row>
    <row r="515" spans="1:22" outlineLevel="2" x14ac:dyDescent="0.35">
      <c r="A515" s="297"/>
      <c r="C515" s="67" t="s">
        <v>462</v>
      </c>
      <c r="D515" s="155" t="s">
        <v>479</v>
      </c>
      <c r="E515" s="155" t="s">
        <v>479</v>
      </c>
      <c r="F515" s="33"/>
      <c r="G515" s="159"/>
      <c r="H515" s="210"/>
      <c r="I515" s="159"/>
      <c r="J515" s="210"/>
      <c r="K515" s="159"/>
      <c r="L515" s="159"/>
      <c r="M515" s="210"/>
      <c r="N515" s="159"/>
      <c r="P515" s="184"/>
    </row>
    <row r="516" spans="1:22" outlineLevel="2" x14ac:dyDescent="0.35">
      <c r="A516" s="297"/>
      <c r="C516" s="67" t="s">
        <v>464</v>
      </c>
      <c r="D516" s="157"/>
      <c r="E516" s="157" t="s">
        <v>480</v>
      </c>
      <c r="F516" s="33"/>
      <c r="G516" s="159"/>
      <c r="H516" s="210"/>
      <c r="I516" s="159"/>
      <c r="J516" s="210"/>
      <c r="K516" s="159"/>
      <c r="L516" s="159"/>
      <c r="M516" s="210"/>
      <c r="N516" s="159"/>
      <c r="P516" s="184"/>
    </row>
    <row r="517" spans="1:22" outlineLevel="2" x14ac:dyDescent="0.35">
      <c r="A517" s="297"/>
      <c r="C517" s="67" t="s">
        <v>466</v>
      </c>
      <c r="D517" s="155" t="s">
        <v>481</v>
      </c>
      <c r="E517" s="155" t="s">
        <v>481</v>
      </c>
      <c r="F517" s="33"/>
      <c r="G517" s="159"/>
      <c r="H517" s="210"/>
      <c r="I517" s="159"/>
      <c r="J517" s="210"/>
      <c r="K517" s="159"/>
      <c r="L517" s="159"/>
      <c r="M517" s="210"/>
      <c r="N517" s="159"/>
      <c r="P517" s="184"/>
    </row>
    <row r="518" spans="1:22" outlineLevel="2" x14ac:dyDescent="0.35">
      <c r="A518" s="297"/>
      <c r="C518" s="228" t="s">
        <v>468</v>
      </c>
      <c r="D518" s="168"/>
      <c r="E518" s="168" t="s">
        <v>482</v>
      </c>
      <c r="F518" s="171"/>
      <c r="G518" s="159"/>
      <c r="H518" s="210"/>
      <c r="I518" s="159"/>
      <c r="J518" s="210"/>
      <c r="K518" s="159"/>
      <c r="L518" s="159"/>
      <c r="M518" s="210"/>
      <c r="N518" s="159"/>
      <c r="P518" s="184"/>
    </row>
    <row r="519" spans="1:22" outlineLevel="2" x14ac:dyDescent="0.35">
      <c r="A519" s="297"/>
      <c r="C519" s="230" t="s">
        <v>483</v>
      </c>
      <c r="D519" s="231" t="s">
        <v>484</v>
      </c>
      <c r="E519" s="231" t="s">
        <v>484</v>
      </c>
      <c r="F519" s="33"/>
      <c r="G519" s="43">
        <f t="shared" ref="G519:N519" si="32">SUM(G510:G518)</f>
        <v>0</v>
      </c>
      <c r="H519" s="39">
        <f t="shared" si="32"/>
        <v>0</v>
      </c>
      <c r="I519" s="43">
        <f t="shared" si="32"/>
        <v>0</v>
      </c>
      <c r="J519" s="39">
        <f t="shared" si="32"/>
        <v>0</v>
      </c>
      <c r="K519" s="43">
        <f t="shared" si="32"/>
        <v>0</v>
      </c>
      <c r="L519" s="43">
        <f t="shared" si="32"/>
        <v>0</v>
      </c>
      <c r="M519" s="39">
        <f t="shared" si="32"/>
        <v>0</v>
      </c>
      <c r="N519" s="43">
        <f t="shared" si="32"/>
        <v>0</v>
      </c>
      <c r="P519" s="229" t="s">
        <v>485</v>
      </c>
    </row>
    <row r="520" spans="1:22" outlineLevel="1" x14ac:dyDescent="0.35">
      <c r="A520" s="297"/>
      <c r="C520" s="56"/>
      <c r="D520" s="136"/>
      <c r="E520" s="136"/>
      <c r="F520" s="136"/>
      <c r="G520" s="173"/>
      <c r="H520" s="173"/>
      <c r="I520" s="173"/>
      <c r="J520" s="173"/>
      <c r="K520" s="173"/>
      <c r="L520" s="173"/>
      <c r="M520" s="173"/>
      <c r="N520" s="173"/>
      <c r="O520" s="48"/>
      <c r="P520" s="191"/>
      <c r="Q520" s="48"/>
    </row>
    <row r="521" spans="1:22" s="150" customFormat="1" ht="18.5" outlineLevel="1" x14ac:dyDescent="0.35">
      <c r="A521" s="297"/>
      <c r="B521" s="15"/>
      <c r="C521" s="149" t="s">
        <v>921</v>
      </c>
      <c r="D521" s="149"/>
      <c r="E521" s="149"/>
      <c r="F521" s="149"/>
      <c r="G521" s="174"/>
      <c r="H521" s="174"/>
      <c r="I521" s="174"/>
      <c r="J521" s="174"/>
      <c r="K521" s="174"/>
      <c r="L521" s="174"/>
      <c r="M521" s="174"/>
      <c r="N521" s="174"/>
      <c r="O521" s="24"/>
      <c r="P521" s="191"/>
      <c r="Q521" s="24"/>
      <c r="R521" s="24"/>
      <c r="S521" s="24"/>
      <c r="T521" s="24"/>
      <c r="U521" s="24"/>
      <c r="V521" s="24"/>
    </row>
    <row r="522" spans="1:22" outlineLevel="2" x14ac:dyDescent="0.35">
      <c r="A522" s="297"/>
      <c r="C522" s="298"/>
      <c r="D522" s="70"/>
      <c r="E522" s="70"/>
      <c r="F522" s="70"/>
      <c r="G522" s="173"/>
      <c r="H522" s="173"/>
      <c r="I522" s="173"/>
      <c r="J522" s="173"/>
      <c r="K522" s="173"/>
      <c r="L522" s="173"/>
      <c r="M522" s="173"/>
      <c r="N522" s="173"/>
      <c r="P522" s="191"/>
    </row>
    <row r="523" spans="1:22" outlineLevel="2" x14ac:dyDescent="0.35">
      <c r="A523" s="297"/>
      <c r="C523" s="299" t="s">
        <v>922</v>
      </c>
      <c r="D523" s="155" t="s">
        <v>487</v>
      </c>
      <c r="E523" s="155" t="s">
        <v>487</v>
      </c>
      <c r="F523" s="33"/>
      <c r="G523" s="159"/>
      <c r="H523" s="210"/>
      <c r="I523" s="159"/>
      <c r="J523" s="210"/>
      <c r="K523" s="159"/>
      <c r="L523" s="159"/>
      <c r="M523" s="210"/>
      <c r="N523" s="159"/>
      <c r="P523" s="184"/>
    </row>
    <row r="524" spans="1:22" outlineLevel="2" x14ac:dyDescent="0.35">
      <c r="A524" s="297"/>
      <c r="C524" s="300" t="s">
        <v>923</v>
      </c>
      <c r="D524" s="168" t="s">
        <v>489</v>
      </c>
      <c r="E524" s="168" t="s">
        <v>489</v>
      </c>
      <c r="F524" s="171"/>
      <c r="G524" s="159"/>
      <c r="H524" s="210"/>
      <c r="I524" s="159"/>
      <c r="J524" s="210"/>
      <c r="K524" s="159"/>
      <c r="L524" s="159"/>
      <c r="M524" s="210"/>
      <c r="N524" s="159"/>
      <c r="P524" s="184"/>
    </row>
    <row r="525" spans="1:22" outlineLevel="2" x14ac:dyDescent="0.35">
      <c r="A525" s="297"/>
      <c r="C525" s="301" t="s">
        <v>924</v>
      </c>
      <c r="D525" s="231" t="s">
        <v>491</v>
      </c>
      <c r="E525" s="231" t="s">
        <v>491</v>
      </c>
      <c r="F525" s="33"/>
      <c r="G525" s="43">
        <f t="shared" ref="G525:N525" si="33">+G523+G524</f>
        <v>0</v>
      </c>
      <c r="H525" s="39">
        <f t="shared" si="33"/>
        <v>0</v>
      </c>
      <c r="I525" s="43">
        <f t="shared" si="33"/>
        <v>0</v>
      </c>
      <c r="J525" s="39">
        <f t="shared" si="33"/>
        <v>0</v>
      </c>
      <c r="K525" s="43">
        <f t="shared" si="33"/>
        <v>0</v>
      </c>
      <c r="L525" s="43">
        <f t="shared" si="33"/>
        <v>0</v>
      </c>
      <c r="M525" s="39">
        <f t="shared" si="33"/>
        <v>0</v>
      </c>
      <c r="N525" s="43">
        <f t="shared" si="33"/>
        <v>0</v>
      </c>
      <c r="P525" s="229" t="s">
        <v>472</v>
      </c>
    </row>
    <row r="526" spans="1:22" outlineLevel="1" x14ac:dyDescent="0.35">
      <c r="A526" s="297"/>
      <c r="C526" s="56"/>
      <c r="D526" s="136"/>
      <c r="E526" s="136"/>
      <c r="F526" s="33"/>
      <c r="G526" s="173"/>
      <c r="H526" s="173"/>
      <c r="I526" s="173"/>
      <c r="J526" s="173"/>
      <c r="K526" s="173"/>
      <c r="L526" s="173"/>
      <c r="M526" s="173"/>
      <c r="N526" s="173"/>
      <c r="O526" s="48"/>
      <c r="P526" s="191"/>
      <c r="Q526" s="48"/>
    </row>
    <row r="527" spans="1:22" s="150" customFormat="1" ht="18.5" outlineLevel="1" x14ac:dyDescent="0.35">
      <c r="A527" s="297"/>
      <c r="B527" s="15"/>
      <c r="C527" s="149" t="s">
        <v>361</v>
      </c>
      <c r="D527" s="149"/>
      <c r="E527" s="149"/>
      <c r="F527" s="149"/>
      <c r="G527" s="174"/>
      <c r="H527" s="174"/>
      <c r="I527" s="174"/>
      <c r="J527" s="174"/>
      <c r="K527" s="174"/>
      <c r="L527" s="174"/>
      <c r="M527" s="174"/>
      <c r="N527" s="174"/>
      <c r="O527" s="24"/>
      <c r="P527" s="191"/>
      <c r="Q527" s="24"/>
      <c r="R527" s="24"/>
      <c r="S527" s="24"/>
      <c r="T527" s="24"/>
      <c r="U527" s="24"/>
      <c r="V527" s="24"/>
    </row>
    <row r="528" spans="1:22" outlineLevel="2" x14ac:dyDescent="0.35">
      <c r="A528" s="297"/>
      <c r="C528" s="25"/>
      <c r="D528" s="70"/>
      <c r="E528" s="70"/>
      <c r="F528" s="70"/>
      <c r="G528" s="173"/>
      <c r="H528" s="173"/>
      <c r="I528" s="173"/>
      <c r="J528" s="173"/>
      <c r="K528" s="173"/>
      <c r="L528" s="173"/>
      <c r="M528" s="173"/>
      <c r="N528" s="173"/>
      <c r="P528" s="191"/>
    </row>
    <row r="529" spans="1:22" outlineLevel="2" x14ac:dyDescent="0.35">
      <c r="A529" s="297"/>
      <c r="C529" s="67" t="s">
        <v>486</v>
      </c>
      <c r="D529" s="155" t="s">
        <v>487</v>
      </c>
      <c r="E529" s="155" t="s">
        <v>487</v>
      </c>
      <c r="F529" s="33"/>
      <c r="G529" s="159"/>
      <c r="H529" s="210"/>
      <c r="I529" s="159"/>
      <c r="J529" s="210"/>
      <c r="K529" s="159"/>
      <c r="L529" s="159"/>
      <c r="M529" s="210"/>
      <c r="N529" s="159"/>
      <c r="P529" s="184"/>
    </row>
    <row r="530" spans="1:22" outlineLevel="2" x14ac:dyDescent="0.35">
      <c r="A530" s="297"/>
      <c r="C530" s="228" t="s">
        <v>488</v>
      </c>
      <c r="D530" s="168" t="s">
        <v>489</v>
      </c>
      <c r="E530" s="168" t="s">
        <v>489</v>
      </c>
      <c r="F530" s="171"/>
      <c r="G530" s="159"/>
      <c r="H530" s="210"/>
      <c r="I530" s="159"/>
      <c r="J530" s="210"/>
      <c r="K530" s="159"/>
      <c r="L530" s="159"/>
      <c r="M530" s="210"/>
      <c r="N530" s="159"/>
      <c r="P530" s="184"/>
    </row>
    <row r="531" spans="1:22" outlineLevel="2" x14ac:dyDescent="0.35">
      <c r="A531" s="297"/>
      <c r="C531" s="230" t="s">
        <v>490</v>
      </c>
      <c r="D531" s="231" t="s">
        <v>491</v>
      </c>
      <c r="E531" s="231" t="s">
        <v>491</v>
      </c>
      <c r="F531" s="33"/>
      <c r="G531" s="43">
        <f>+G529+G530</f>
        <v>0</v>
      </c>
      <c r="H531" s="39">
        <f t="shared" ref="H531:N531" si="34">+H529+H530</f>
        <v>0</v>
      </c>
      <c r="I531" s="43">
        <f t="shared" si="34"/>
        <v>0</v>
      </c>
      <c r="J531" s="39">
        <f t="shared" si="34"/>
        <v>0</v>
      </c>
      <c r="K531" s="43">
        <f t="shared" si="34"/>
        <v>0</v>
      </c>
      <c r="L531" s="43">
        <f t="shared" si="34"/>
        <v>0</v>
      </c>
      <c r="M531" s="39">
        <f t="shared" si="34"/>
        <v>0</v>
      </c>
      <c r="N531" s="43">
        <f t="shared" si="34"/>
        <v>0</v>
      </c>
      <c r="P531" s="229" t="s">
        <v>485</v>
      </c>
    </row>
    <row r="532" spans="1:22" outlineLevel="1" x14ac:dyDescent="0.35">
      <c r="A532" s="297"/>
      <c r="C532" s="56"/>
      <c r="D532" s="136"/>
      <c r="E532" s="136"/>
      <c r="F532" s="33"/>
      <c r="G532" s="173"/>
      <c r="H532" s="173"/>
      <c r="I532" s="173"/>
      <c r="J532" s="173"/>
      <c r="K532" s="173"/>
      <c r="L532" s="173"/>
      <c r="M532" s="173"/>
      <c r="N532" s="173"/>
      <c r="O532" s="48"/>
      <c r="P532" s="191"/>
      <c r="Q532" s="48"/>
    </row>
    <row r="533" spans="1:22" s="150" customFormat="1" ht="18.5" outlineLevel="1" x14ac:dyDescent="0.35">
      <c r="A533" s="297"/>
      <c r="C533" s="149" t="s">
        <v>364</v>
      </c>
      <c r="D533" s="149"/>
      <c r="E533" s="149"/>
      <c r="F533" s="149"/>
      <c r="G533" s="174"/>
      <c r="H533" s="174"/>
      <c r="I533" s="174"/>
      <c r="J533" s="174"/>
      <c r="K533" s="174"/>
      <c r="L533" s="174"/>
      <c r="M533" s="174"/>
      <c r="N533" s="174"/>
      <c r="O533" s="24"/>
      <c r="P533" s="191"/>
      <c r="Q533" s="24"/>
      <c r="R533" s="24"/>
      <c r="S533" s="24"/>
      <c r="T533" s="24"/>
      <c r="U533" s="24"/>
      <c r="V533" s="24"/>
    </row>
    <row r="534" spans="1:22" outlineLevel="2" x14ac:dyDescent="0.35">
      <c r="A534" s="297"/>
      <c r="C534" s="25"/>
      <c r="D534" s="135"/>
      <c r="E534" s="135"/>
      <c r="F534" s="135"/>
      <c r="G534" s="173"/>
      <c r="H534" s="173"/>
      <c r="I534" s="173"/>
      <c r="J534" s="173"/>
      <c r="K534" s="173"/>
      <c r="L534" s="173"/>
      <c r="M534" s="173"/>
      <c r="N534" s="173"/>
      <c r="P534" s="191"/>
    </row>
    <row r="535" spans="1:22" outlineLevel="2" x14ac:dyDescent="0.35">
      <c r="A535" s="297"/>
      <c r="C535" s="65" t="s">
        <v>830</v>
      </c>
      <c r="D535" s="232"/>
      <c r="E535" s="232" t="s">
        <v>831</v>
      </c>
      <c r="F535" s="33"/>
      <c r="G535" s="159"/>
      <c r="H535" s="210"/>
      <c r="I535" s="159"/>
      <c r="J535" s="210"/>
      <c r="K535" s="159"/>
      <c r="L535" s="159"/>
      <c r="M535" s="210"/>
      <c r="N535" s="159"/>
      <c r="P535" s="184"/>
    </row>
    <row r="536" spans="1:22" outlineLevel="2" x14ac:dyDescent="0.35">
      <c r="A536" s="297"/>
      <c r="C536" s="228" t="s">
        <v>829</v>
      </c>
      <c r="D536" s="168"/>
      <c r="E536" s="168" t="s">
        <v>832</v>
      </c>
      <c r="F536" s="171"/>
      <c r="G536" s="159"/>
      <c r="H536" s="210"/>
      <c r="I536" s="159"/>
      <c r="J536" s="210"/>
      <c r="K536" s="159"/>
      <c r="L536" s="159"/>
      <c r="M536" s="210"/>
      <c r="N536" s="159"/>
      <c r="P536" s="184"/>
    </row>
    <row r="537" spans="1:22" outlineLevel="2" x14ac:dyDescent="0.35">
      <c r="A537" s="297"/>
      <c r="C537" s="230" t="s">
        <v>492</v>
      </c>
      <c r="D537" s="231" t="s">
        <v>493</v>
      </c>
      <c r="E537" s="231" t="s">
        <v>493</v>
      </c>
      <c r="F537" s="33"/>
      <c r="G537" s="43">
        <f t="shared" ref="G537:N537" si="35">SUM(G535:G536)</f>
        <v>0</v>
      </c>
      <c r="H537" s="39">
        <f t="shared" si="35"/>
        <v>0</v>
      </c>
      <c r="I537" s="43">
        <f t="shared" si="35"/>
        <v>0</v>
      </c>
      <c r="J537" s="39">
        <f t="shared" si="35"/>
        <v>0</v>
      </c>
      <c r="K537" s="43">
        <f t="shared" si="35"/>
        <v>0</v>
      </c>
      <c r="L537" s="43">
        <f t="shared" si="35"/>
        <v>0</v>
      </c>
      <c r="M537" s="39">
        <f t="shared" si="35"/>
        <v>0</v>
      </c>
      <c r="N537" s="43">
        <f t="shared" si="35"/>
        <v>0</v>
      </c>
      <c r="P537" s="229" t="s">
        <v>472</v>
      </c>
    </row>
    <row r="538" spans="1:22" outlineLevel="1" x14ac:dyDescent="0.35">
      <c r="A538" s="297"/>
      <c r="C538" s="56"/>
      <c r="D538" s="136"/>
      <c r="E538" s="136"/>
      <c r="F538" s="33"/>
      <c r="G538" s="173"/>
      <c r="H538" s="173"/>
      <c r="I538" s="173"/>
      <c r="J538" s="173"/>
      <c r="K538" s="173"/>
      <c r="L538" s="173"/>
      <c r="M538" s="173"/>
      <c r="N538" s="173"/>
      <c r="O538" s="48"/>
      <c r="P538" s="191"/>
      <c r="Q538" s="48"/>
    </row>
    <row r="539" spans="1:22" s="150" customFormat="1" ht="18.5" outlineLevel="1" x14ac:dyDescent="0.35">
      <c r="A539" s="15"/>
      <c r="C539" s="149" t="s">
        <v>494</v>
      </c>
      <c r="D539" s="149"/>
      <c r="E539" s="149"/>
      <c r="F539" s="149"/>
      <c r="G539" s="174"/>
      <c r="H539" s="174"/>
      <c r="I539" s="174"/>
      <c r="J539" s="174"/>
      <c r="K539" s="174"/>
      <c r="L539" s="174"/>
      <c r="M539" s="174"/>
      <c r="N539" s="174"/>
      <c r="O539" s="24"/>
      <c r="P539" s="191"/>
      <c r="Q539" s="24"/>
      <c r="R539" s="24"/>
      <c r="S539" s="24"/>
      <c r="T539" s="24"/>
      <c r="U539" s="24"/>
      <c r="V539" s="24"/>
    </row>
    <row r="540" spans="1:22" outlineLevel="2" x14ac:dyDescent="0.35">
      <c r="C540" s="25"/>
      <c r="D540" s="135"/>
      <c r="E540" s="135"/>
      <c r="F540" s="135"/>
      <c r="G540" s="173"/>
      <c r="H540" s="173"/>
      <c r="I540" s="173"/>
      <c r="J540" s="173"/>
      <c r="K540" s="173"/>
      <c r="L540" s="173"/>
      <c r="M540" s="173"/>
      <c r="N540" s="173"/>
      <c r="P540" s="191"/>
    </row>
    <row r="541" spans="1:22" outlineLevel="2" x14ac:dyDescent="0.35">
      <c r="C541" s="65" t="s">
        <v>495</v>
      </c>
      <c r="D541" s="176"/>
      <c r="E541" s="176" t="s">
        <v>496</v>
      </c>
      <c r="F541" s="33"/>
      <c r="G541" s="189"/>
      <c r="H541" s="156"/>
      <c r="I541" s="189"/>
      <c r="J541" s="189"/>
      <c r="K541" s="189"/>
      <c r="L541" s="189"/>
      <c r="M541" s="233"/>
      <c r="N541" s="159"/>
      <c r="P541" s="184"/>
    </row>
    <row r="542" spans="1:22" outlineLevel="2" x14ac:dyDescent="0.35">
      <c r="C542" s="65" t="s">
        <v>497</v>
      </c>
      <c r="D542" s="176"/>
      <c r="E542" s="176" t="s">
        <v>498</v>
      </c>
      <c r="F542" s="33"/>
      <c r="G542" s="159"/>
      <c r="H542" s="210"/>
      <c r="I542" s="159"/>
      <c r="J542" s="159"/>
      <c r="K542" s="159"/>
      <c r="L542" s="159"/>
      <c r="M542" s="159"/>
      <c r="N542" s="159"/>
      <c r="P542" s="184"/>
    </row>
    <row r="543" spans="1:22" outlineLevel="2" x14ac:dyDescent="0.35">
      <c r="C543" s="228" t="s">
        <v>499</v>
      </c>
      <c r="D543" s="168"/>
      <c r="E543" s="168" t="s">
        <v>500</v>
      </c>
      <c r="F543" s="171"/>
      <c r="G543" s="159"/>
      <c r="H543" s="210"/>
      <c r="I543" s="159"/>
      <c r="J543" s="159"/>
      <c r="K543" s="159"/>
      <c r="L543" s="159"/>
      <c r="M543" s="159"/>
      <c r="N543" s="159"/>
      <c r="P543" s="184"/>
    </row>
    <row r="544" spans="1:22" outlineLevel="2" x14ac:dyDescent="0.35">
      <c r="C544" s="230" t="s">
        <v>501</v>
      </c>
      <c r="D544" s="231" t="s">
        <v>502</v>
      </c>
      <c r="E544" s="231" t="s">
        <v>502</v>
      </c>
      <c r="F544" s="33"/>
      <c r="G544" s="43">
        <f>+SUM(G541:G543)</f>
        <v>0</v>
      </c>
      <c r="H544" s="39">
        <f t="shared" ref="H544:N544" si="36">+SUM(H541:H543)</f>
        <v>0</v>
      </c>
      <c r="I544" s="43">
        <f t="shared" si="36"/>
        <v>0</v>
      </c>
      <c r="J544" s="43">
        <f t="shared" si="36"/>
        <v>0</v>
      </c>
      <c r="K544" s="43">
        <f t="shared" si="36"/>
        <v>0</v>
      </c>
      <c r="L544" s="43">
        <f t="shared" si="36"/>
        <v>0</v>
      </c>
      <c r="M544" s="43">
        <f t="shared" si="36"/>
        <v>0</v>
      </c>
      <c r="N544" s="43">
        <f t="shared" si="36"/>
        <v>0</v>
      </c>
      <c r="P544" s="229" t="s">
        <v>503</v>
      </c>
    </row>
    <row r="545" spans="1:22" outlineLevel="1" x14ac:dyDescent="0.35">
      <c r="C545" s="56"/>
      <c r="D545" s="136"/>
      <c r="E545" s="136"/>
      <c r="F545" s="33"/>
      <c r="G545" s="173"/>
      <c r="H545" s="173"/>
      <c r="I545" s="173"/>
      <c r="J545" s="173"/>
      <c r="K545" s="173"/>
      <c r="L545" s="173"/>
      <c r="M545" s="173"/>
      <c r="N545" s="173"/>
      <c r="O545" s="48"/>
      <c r="P545" s="191"/>
      <c r="Q545" s="48"/>
    </row>
    <row r="546" spans="1:22" s="150" customFormat="1" ht="18.5" outlineLevel="1" x14ac:dyDescent="0.35">
      <c r="A546" s="15"/>
      <c r="C546" s="149" t="s">
        <v>504</v>
      </c>
      <c r="D546" s="149"/>
      <c r="E546" s="149"/>
      <c r="F546" s="149"/>
      <c r="G546" s="174"/>
      <c r="H546" s="174"/>
      <c r="I546" s="174"/>
      <c r="J546" s="174"/>
      <c r="K546" s="174"/>
      <c r="L546" s="174"/>
      <c r="M546" s="174"/>
      <c r="N546" s="174"/>
      <c r="O546" s="24"/>
      <c r="P546" s="191"/>
      <c r="Q546" s="24"/>
      <c r="R546" s="24"/>
      <c r="S546" s="24"/>
      <c r="T546" s="24"/>
      <c r="U546" s="24"/>
      <c r="V546" s="24"/>
    </row>
    <row r="547" spans="1:22" outlineLevel="2" x14ac:dyDescent="0.35">
      <c r="C547" s="25"/>
      <c r="D547" s="135"/>
      <c r="E547" s="135"/>
      <c r="F547" s="135"/>
      <c r="G547" s="173"/>
      <c r="H547" s="173"/>
      <c r="I547" s="173"/>
      <c r="J547" s="173"/>
      <c r="K547" s="173"/>
      <c r="L547" s="173"/>
      <c r="M547" s="173"/>
      <c r="N547" s="173"/>
      <c r="P547" s="191"/>
    </row>
    <row r="548" spans="1:22" outlineLevel="2" x14ac:dyDescent="0.35">
      <c r="C548" s="65" t="s">
        <v>505</v>
      </c>
      <c r="D548" s="234"/>
      <c r="E548" s="234" t="s">
        <v>506</v>
      </c>
      <c r="F548" s="33"/>
      <c r="G548" s="159"/>
      <c r="H548" s="160"/>
      <c r="I548" s="156"/>
      <c r="J548" s="156"/>
      <c r="K548" s="156"/>
      <c r="L548" s="156"/>
      <c r="M548" s="156"/>
      <c r="N548" s="156"/>
      <c r="P548" s="229" t="s">
        <v>507</v>
      </c>
    </row>
    <row r="549" spans="1:22" outlineLevel="2" x14ac:dyDescent="0.35">
      <c r="C549" s="65" t="s">
        <v>508</v>
      </c>
      <c r="D549" s="234"/>
      <c r="E549" s="234" t="s">
        <v>509</v>
      </c>
      <c r="F549" s="33"/>
      <c r="G549" s="159"/>
      <c r="H549" s="160"/>
      <c r="I549" s="189"/>
      <c r="J549" s="189"/>
      <c r="K549" s="189"/>
      <c r="L549" s="189"/>
      <c r="M549" s="189"/>
      <c r="N549" s="189"/>
      <c r="P549" s="229" t="s">
        <v>507</v>
      </c>
    </row>
    <row r="550" spans="1:22" outlineLevel="2" x14ac:dyDescent="0.35">
      <c r="C550" s="65" t="s">
        <v>833</v>
      </c>
      <c r="D550" s="234"/>
      <c r="E550" s="234" t="s">
        <v>510</v>
      </c>
      <c r="F550" s="33"/>
      <c r="G550" s="159"/>
      <c r="H550" s="210"/>
      <c r="I550" s="159"/>
      <c r="J550" s="159"/>
      <c r="K550" s="159"/>
      <c r="L550" s="159"/>
      <c r="M550" s="159"/>
      <c r="N550" s="159"/>
      <c r="P550" s="229" t="s">
        <v>507</v>
      </c>
      <c r="R550" s="25"/>
      <c r="S550" s="25"/>
      <c r="T550" s="25"/>
      <c r="U550" s="25"/>
      <c r="V550" s="25"/>
    </row>
    <row r="551" spans="1:22" outlineLevel="2" x14ac:dyDescent="0.35">
      <c r="C551" s="65" t="s">
        <v>511</v>
      </c>
      <c r="D551" s="234"/>
      <c r="E551" s="234" t="s">
        <v>512</v>
      </c>
      <c r="F551" s="30"/>
      <c r="G551" s="159"/>
      <c r="H551" s="210"/>
      <c r="I551" s="159"/>
      <c r="J551" s="235"/>
      <c r="K551" s="159"/>
      <c r="L551" s="159"/>
      <c r="M551" s="235"/>
      <c r="N551" s="159"/>
      <c r="P551" s="229" t="s">
        <v>513</v>
      </c>
      <c r="R551" s="25"/>
      <c r="S551" s="25"/>
      <c r="T551" s="25"/>
      <c r="U551" s="25"/>
      <c r="V551" s="25"/>
    </row>
    <row r="552" spans="1:22" outlineLevel="2" x14ac:dyDescent="0.35">
      <c r="C552" s="65" t="s">
        <v>514</v>
      </c>
      <c r="D552" s="234"/>
      <c r="E552" s="234" t="s">
        <v>515</v>
      </c>
      <c r="F552" s="30"/>
      <c r="G552" s="159"/>
      <c r="H552" s="210"/>
      <c r="I552" s="159"/>
      <c r="J552" s="210"/>
      <c r="K552" s="159"/>
      <c r="L552" s="159"/>
      <c r="M552" s="210"/>
      <c r="N552" s="159"/>
      <c r="P552" s="229" t="s">
        <v>516</v>
      </c>
      <c r="R552" s="25"/>
      <c r="S552" s="25"/>
      <c r="T552" s="25"/>
      <c r="U552" s="25"/>
      <c r="V552" s="25"/>
    </row>
    <row r="553" spans="1:22" outlineLevel="2" x14ac:dyDescent="0.35">
      <c r="C553" s="65" t="s">
        <v>517</v>
      </c>
      <c r="D553" s="234"/>
      <c r="E553" s="234" t="s">
        <v>518</v>
      </c>
      <c r="F553" s="30"/>
      <c r="G553" s="159"/>
      <c r="H553" s="210"/>
      <c r="I553" s="159"/>
      <c r="J553" s="210"/>
      <c r="K553" s="159"/>
      <c r="L553" s="159"/>
      <c r="M553" s="210"/>
      <c r="N553" s="159"/>
      <c r="P553" s="229" t="s">
        <v>519</v>
      </c>
      <c r="R553" s="25"/>
      <c r="S553" s="25"/>
      <c r="T553" s="25"/>
      <c r="U553" s="25"/>
      <c r="V553" s="25"/>
    </row>
    <row r="554" spans="1:22" outlineLevel="2" x14ac:dyDescent="0.35">
      <c r="C554" s="65" t="s">
        <v>520</v>
      </c>
      <c r="D554" s="234"/>
      <c r="E554" s="234" t="s">
        <v>521</v>
      </c>
      <c r="F554" s="30"/>
      <c r="G554" s="159"/>
      <c r="H554" s="210"/>
      <c r="I554" s="159"/>
      <c r="J554" s="210"/>
      <c r="K554" s="159"/>
      <c r="L554" s="159"/>
      <c r="M554" s="210"/>
      <c r="N554" s="159"/>
      <c r="P554" s="229" t="s">
        <v>516</v>
      </c>
      <c r="R554" s="25"/>
      <c r="S554" s="25"/>
      <c r="T554" s="25"/>
      <c r="U554" s="25"/>
      <c r="V554" s="25"/>
    </row>
    <row r="555" spans="1:22" outlineLevel="2" x14ac:dyDescent="0.35">
      <c r="C555" s="65" t="s">
        <v>522</v>
      </c>
      <c r="D555" s="234"/>
      <c r="E555" s="234" t="s">
        <v>523</v>
      </c>
      <c r="F555" s="30"/>
      <c r="G555" s="159"/>
      <c r="H555" s="210"/>
      <c r="I555" s="159"/>
      <c r="J555" s="215"/>
      <c r="K555" s="159"/>
      <c r="L555" s="159"/>
      <c r="M555" s="215"/>
      <c r="N555" s="159"/>
      <c r="P555" s="229" t="s">
        <v>524</v>
      </c>
      <c r="R555" s="25"/>
      <c r="S555" s="25"/>
      <c r="T555" s="25"/>
      <c r="U555" s="25"/>
      <c r="V555" s="25"/>
    </row>
    <row r="556" spans="1:22" outlineLevel="2" x14ac:dyDescent="0.35">
      <c r="C556" s="65" t="s">
        <v>525</v>
      </c>
      <c r="D556" s="234"/>
      <c r="E556" s="234" t="s">
        <v>526</v>
      </c>
      <c r="F556" s="33"/>
      <c r="G556" s="159"/>
      <c r="H556" s="210"/>
      <c r="I556" s="159"/>
      <c r="J556" s="159"/>
      <c r="K556" s="159"/>
      <c r="L556" s="159"/>
      <c r="M556" s="159"/>
      <c r="N556" s="159"/>
      <c r="P556" s="229" t="s">
        <v>527</v>
      </c>
      <c r="R556" s="25"/>
      <c r="S556" s="25"/>
      <c r="T556" s="25"/>
      <c r="U556" s="25"/>
      <c r="V556" s="25"/>
    </row>
    <row r="557" spans="1:22" outlineLevel="2" x14ac:dyDescent="0.35">
      <c r="C557" s="65" t="s">
        <v>528</v>
      </c>
      <c r="D557" s="234"/>
      <c r="E557" s="234" t="s">
        <v>529</v>
      </c>
      <c r="F557" s="33"/>
      <c r="G557" s="159"/>
      <c r="H557" s="210"/>
      <c r="I557" s="159"/>
      <c r="J557" s="159"/>
      <c r="K557" s="200"/>
      <c r="L557" s="32"/>
      <c r="M557" s="32"/>
      <c r="N557" s="32"/>
      <c r="P557" s="229" t="s">
        <v>530</v>
      </c>
      <c r="R557" s="25"/>
      <c r="S557" s="25"/>
      <c r="T557" s="25"/>
      <c r="U557" s="25"/>
      <c r="V557" s="25"/>
    </row>
    <row r="558" spans="1:22" outlineLevel="2" x14ac:dyDescent="0.35">
      <c r="C558" s="65" t="s">
        <v>834</v>
      </c>
      <c r="D558" s="234"/>
      <c r="E558" s="234" t="s">
        <v>531</v>
      </c>
      <c r="F558" s="33"/>
      <c r="G558" s="159"/>
      <c r="H558" s="210"/>
      <c r="I558" s="159"/>
      <c r="J558" s="159"/>
      <c r="K558" s="159"/>
      <c r="L558" s="159"/>
      <c r="M558" s="159"/>
      <c r="N558" s="159"/>
      <c r="P558" s="229" t="s">
        <v>530</v>
      </c>
      <c r="R558" s="25"/>
      <c r="S558" s="25"/>
      <c r="T558" s="25"/>
      <c r="U558" s="25"/>
      <c r="V558" s="25"/>
    </row>
    <row r="559" spans="1:22" outlineLevel="2" x14ac:dyDescent="0.35">
      <c r="C559" s="65" t="s">
        <v>532</v>
      </c>
      <c r="D559" s="234"/>
      <c r="E559" s="234" t="s">
        <v>533</v>
      </c>
      <c r="F559" s="30"/>
      <c r="G559" s="159"/>
      <c r="H559" s="210"/>
      <c r="I559" s="159"/>
      <c r="J559" s="235"/>
      <c r="K559" s="159"/>
      <c r="L559" s="159"/>
      <c r="M559" s="235"/>
      <c r="N559" s="159"/>
      <c r="P559" s="229" t="s">
        <v>534</v>
      </c>
      <c r="R559" s="25"/>
      <c r="S559" s="25"/>
      <c r="T559" s="25"/>
      <c r="U559" s="25"/>
      <c r="V559" s="25"/>
    </row>
    <row r="560" spans="1:22" outlineLevel="2" x14ac:dyDescent="0.35">
      <c r="C560" s="65" t="s">
        <v>535</v>
      </c>
      <c r="D560" s="234"/>
      <c r="E560" s="234" t="s">
        <v>536</v>
      </c>
      <c r="F560" s="30"/>
      <c r="G560" s="159"/>
      <c r="H560" s="210"/>
      <c r="I560" s="159"/>
      <c r="J560" s="215"/>
      <c r="K560" s="159"/>
      <c r="L560" s="159"/>
      <c r="M560" s="215"/>
      <c r="N560" s="159"/>
      <c r="P560" s="229" t="s">
        <v>507</v>
      </c>
      <c r="R560" s="25"/>
      <c r="S560" s="25"/>
      <c r="T560" s="25"/>
      <c r="U560" s="25"/>
      <c r="V560" s="25"/>
    </row>
    <row r="561" spans="1:22" outlineLevel="2" x14ac:dyDescent="0.35">
      <c r="C561" s="65" t="s">
        <v>537</v>
      </c>
      <c r="D561" s="234"/>
      <c r="E561" s="234" t="s">
        <v>538</v>
      </c>
      <c r="F561" s="30"/>
      <c r="G561" s="159"/>
      <c r="H561" s="210"/>
      <c r="I561" s="159"/>
      <c r="J561" s="159"/>
      <c r="K561" s="159"/>
      <c r="L561" s="159"/>
      <c r="M561" s="159"/>
      <c r="N561" s="159"/>
      <c r="P561" s="229" t="s">
        <v>507</v>
      </c>
      <c r="R561" s="25"/>
      <c r="S561" s="25"/>
      <c r="T561" s="25"/>
      <c r="U561" s="25"/>
      <c r="V561" s="25"/>
    </row>
    <row r="562" spans="1:22" outlineLevel="2" x14ac:dyDescent="0.35">
      <c r="C562" s="228" t="s">
        <v>539</v>
      </c>
      <c r="D562" s="168"/>
      <c r="E562" s="168" t="s">
        <v>540</v>
      </c>
      <c r="F562" s="171"/>
      <c r="G562" s="159"/>
      <c r="H562" s="210"/>
      <c r="I562" s="159"/>
      <c r="J562" s="159"/>
      <c r="K562" s="159"/>
      <c r="L562" s="159"/>
      <c r="M562" s="159"/>
      <c r="N562" s="159"/>
      <c r="P562" s="229" t="s">
        <v>530</v>
      </c>
      <c r="R562" s="25"/>
      <c r="S562" s="25"/>
      <c r="T562" s="25"/>
      <c r="U562" s="25"/>
      <c r="V562" s="25"/>
    </row>
    <row r="563" spans="1:22" outlineLevel="2" x14ac:dyDescent="0.35">
      <c r="C563" s="230" t="s">
        <v>504</v>
      </c>
      <c r="D563" s="231" t="s">
        <v>541</v>
      </c>
      <c r="E563" s="231" t="s">
        <v>541</v>
      </c>
      <c r="F563" s="33"/>
      <c r="G563" s="43">
        <f t="shared" ref="G563:N563" si="37">+SUM(G560:G562)</f>
        <v>0</v>
      </c>
      <c r="H563" s="39">
        <f t="shared" si="37"/>
        <v>0</v>
      </c>
      <c r="I563" s="43">
        <f t="shared" si="37"/>
        <v>0</v>
      </c>
      <c r="J563" s="43">
        <f t="shared" si="37"/>
        <v>0</v>
      </c>
      <c r="K563" s="43">
        <f t="shared" si="37"/>
        <v>0</v>
      </c>
      <c r="L563" s="43">
        <f t="shared" si="37"/>
        <v>0</v>
      </c>
      <c r="M563" s="43">
        <f t="shared" si="37"/>
        <v>0</v>
      </c>
      <c r="N563" s="43">
        <f t="shared" si="37"/>
        <v>0</v>
      </c>
      <c r="P563" s="184"/>
    </row>
    <row r="564" spans="1:22" outlineLevel="1" x14ac:dyDescent="0.35">
      <c r="C564" s="56"/>
      <c r="D564" s="136"/>
      <c r="E564" s="136"/>
      <c r="F564" s="30"/>
      <c r="G564" s="173"/>
      <c r="H564" s="173"/>
      <c r="I564" s="173"/>
      <c r="J564" s="173"/>
      <c r="K564" s="173"/>
      <c r="L564" s="173"/>
      <c r="M564" s="173"/>
      <c r="N564" s="173"/>
      <c r="O564" s="48"/>
      <c r="P564" s="191"/>
      <c r="Q564" s="48"/>
    </row>
    <row r="565" spans="1:22" s="150" customFormat="1" ht="18.5" outlineLevel="1" x14ac:dyDescent="0.35">
      <c r="A565" s="15"/>
      <c r="C565" s="149" t="s">
        <v>542</v>
      </c>
      <c r="D565" s="149"/>
      <c r="E565" s="149"/>
      <c r="F565" s="149"/>
      <c r="G565" s="174"/>
      <c r="H565" s="174"/>
      <c r="I565" s="174"/>
      <c r="J565" s="174"/>
      <c r="K565" s="174"/>
      <c r="L565" s="174"/>
      <c r="M565" s="174"/>
      <c r="N565" s="174"/>
      <c r="O565" s="24"/>
      <c r="P565" s="191"/>
      <c r="Q565" s="24"/>
      <c r="R565" s="24"/>
      <c r="S565" s="24"/>
      <c r="T565" s="24"/>
      <c r="U565" s="24"/>
      <c r="V565" s="24"/>
    </row>
    <row r="566" spans="1:22" outlineLevel="2" x14ac:dyDescent="0.35">
      <c r="C566" s="25"/>
      <c r="D566" s="135"/>
      <c r="E566" s="135"/>
      <c r="F566" s="30"/>
      <c r="G566" s="173"/>
      <c r="H566" s="173"/>
      <c r="I566" s="173"/>
      <c r="J566" s="173"/>
      <c r="K566" s="173"/>
      <c r="L566" s="173"/>
      <c r="M566" s="173"/>
      <c r="N566" s="173"/>
      <c r="P566" s="191"/>
    </row>
    <row r="567" spans="1:22" outlineLevel="2" x14ac:dyDescent="0.35">
      <c r="C567" s="65" t="s">
        <v>543</v>
      </c>
      <c r="D567" s="176"/>
      <c r="E567" s="176" t="s">
        <v>544</v>
      </c>
      <c r="F567" s="30"/>
      <c r="G567" s="159"/>
      <c r="H567" s="210"/>
      <c r="I567" s="159"/>
      <c r="J567" s="159"/>
      <c r="K567" s="159"/>
      <c r="L567" s="159"/>
      <c r="M567" s="159"/>
      <c r="N567" s="159"/>
      <c r="P567" s="229" t="s">
        <v>507</v>
      </c>
    </row>
    <row r="568" spans="1:22" outlineLevel="2" x14ac:dyDescent="0.35">
      <c r="C568" s="65" t="s">
        <v>545</v>
      </c>
      <c r="D568" s="176"/>
      <c r="E568" s="176" t="s">
        <v>546</v>
      </c>
      <c r="F568" s="30"/>
      <c r="G568" s="159"/>
      <c r="H568" s="210"/>
      <c r="I568" s="159"/>
      <c r="J568" s="159"/>
      <c r="K568" s="159"/>
      <c r="L568" s="159"/>
      <c r="M568" s="159"/>
      <c r="N568" s="159"/>
      <c r="P568" s="229" t="s">
        <v>547</v>
      </c>
    </row>
    <row r="569" spans="1:22" outlineLevel="2" x14ac:dyDescent="0.35">
      <c r="C569" s="228" t="s">
        <v>548</v>
      </c>
      <c r="D569" s="168"/>
      <c r="E569" s="168" t="s">
        <v>549</v>
      </c>
      <c r="F569" s="171"/>
      <c r="G569" s="159"/>
      <c r="H569" s="210"/>
      <c r="I569" s="159"/>
      <c r="J569" s="159"/>
      <c r="K569" s="159"/>
      <c r="L569" s="159"/>
      <c r="M569" s="159"/>
      <c r="N569" s="159"/>
      <c r="P569" s="229" t="s">
        <v>507</v>
      </c>
    </row>
    <row r="570" spans="1:22" outlineLevel="2" x14ac:dyDescent="0.35">
      <c r="C570" s="230" t="s">
        <v>550</v>
      </c>
      <c r="D570" s="231" t="s">
        <v>551</v>
      </c>
      <c r="E570" s="231" t="s">
        <v>551</v>
      </c>
      <c r="F570" s="236"/>
      <c r="G570" s="43">
        <f t="shared" ref="G570:N570" si="38">+SUM(G567:G569)</f>
        <v>0</v>
      </c>
      <c r="H570" s="39">
        <f t="shared" si="38"/>
        <v>0</v>
      </c>
      <c r="I570" s="43">
        <f t="shared" si="38"/>
        <v>0</v>
      </c>
      <c r="J570" s="43">
        <f t="shared" si="38"/>
        <v>0</v>
      </c>
      <c r="K570" s="43">
        <f t="shared" si="38"/>
        <v>0</v>
      </c>
      <c r="L570" s="43">
        <f t="shared" si="38"/>
        <v>0</v>
      </c>
      <c r="M570" s="43">
        <f t="shared" si="38"/>
        <v>0</v>
      </c>
      <c r="N570" s="43">
        <f t="shared" si="38"/>
        <v>0</v>
      </c>
      <c r="P570" s="184"/>
    </row>
    <row r="571" spans="1:22" outlineLevel="2" x14ac:dyDescent="0.35">
      <c r="D571" s="133"/>
      <c r="E571" s="133"/>
      <c r="F571" s="30"/>
      <c r="G571" s="173"/>
      <c r="H571" s="173"/>
      <c r="I571" s="173"/>
      <c r="J571" s="173"/>
      <c r="K571" s="173"/>
      <c r="L571" s="173"/>
      <c r="M571" s="173"/>
      <c r="N571" s="173"/>
      <c r="P571" s="191"/>
    </row>
    <row r="572" spans="1:22" outlineLevel="2" x14ac:dyDescent="0.35">
      <c r="C572" s="38" t="s">
        <v>552</v>
      </c>
      <c r="D572" s="155" t="s">
        <v>553</v>
      </c>
      <c r="E572" s="155" t="s">
        <v>553</v>
      </c>
      <c r="F572" s="30"/>
      <c r="G572" s="39">
        <f t="shared" ref="G572:N572" si="39">G570+G563+G544+G537+G531+G525+G519+G506</f>
        <v>0</v>
      </c>
      <c r="H572" s="39">
        <f t="shared" si="39"/>
        <v>0</v>
      </c>
      <c r="I572" s="39">
        <f t="shared" si="39"/>
        <v>0</v>
      </c>
      <c r="J572" s="39">
        <f t="shared" si="39"/>
        <v>0</v>
      </c>
      <c r="K572" s="39">
        <f t="shared" si="39"/>
        <v>0</v>
      </c>
      <c r="L572" s="39">
        <f t="shared" si="39"/>
        <v>0</v>
      </c>
      <c r="M572" s="39">
        <f t="shared" si="39"/>
        <v>0</v>
      </c>
      <c r="N572" s="39">
        <f t="shared" si="39"/>
        <v>0</v>
      </c>
      <c r="P572" s="184"/>
    </row>
    <row r="573" spans="1:22" outlineLevel="1" x14ac:dyDescent="0.35">
      <c r="D573" s="133"/>
      <c r="E573" s="133"/>
      <c r="F573" s="30"/>
      <c r="G573" s="173"/>
      <c r="H573" s="173"/>
      <c r="I573" s="173"/>
      <c r="J573" s="173"/>
      <c r="K573" s="173"/>
      <c r="L573" s="173"/>
      <c r="M573" s="173"/>
      <c r="N573" s="173"/>
      <c r="P573" s="191"/>
    </row>
    <row r="574" spans="1:22" x14ac:dyDescent="0.35">
      <c r="D574" s="133"/>
      <c r="E574" s="133"/>
      <c r="F574" s="133"/>
      <c r="G574" s="173"/>
      <c r="H574" s="173"/>
      <c r="I574" s="173"/>
      <c r="J574" s="173"/>
      <c r="K574" s="173"/>
      <c r="L574" s="173"/>
      <c r="M574" s="173"/>
      <c r="N574" s="173"/>
      <c r="P574" s="191"/>
    </row>
    <row r="575" spans="1:22" x14ac:dyDescent="0.35">
      <c r="D575" s="133"/>
      <c r="E575" s="133"/>
      <c r="F575" s="133"/>
      <c r="G575" s="173"/>
      <c r="H575" s="173"/>
      <c r="I575" s="173"/>
      <c r="J575" s="173"/>
      <c r="K575" s="173"/>
      <c r="L575" s="173"/>
      <c r="M575" s="173"/>
      <c r="N575" s="173"/>
      <c r="P575" s="191"/>
    </row>
    <row r="576" spans="1:22" s="147" customFormat="1" ht="23.5" x14ac:dyDescent="0.35">
      <c r="A576" s="15"/>
      <c r="B576" s="144"/>
      <c r="C576" s="153" t="s">
        <v>554</v>
      </c>
      <c r="D576" s="145"/>
      <c r="E576" s="145"/>
      <c r="F576" s="145"/>
      <c r="G576" s="227"/>
      <c r="H576" s="227"/>
      <c r="I576" s="227"/>
      <c r="J576" s="227"/>
      <c r="K576" s="227"/>
      <c r="L576" s="227"/>
      <c r="M576" s="227"/>
      <c r="N576" s="227"/>
      <c r="O576" s="227"/>
      <c r="P576" s="227"/>
      <c r="Q576" s="227"/>
    </row>
    <row r="577" spans="1:22" outlineLevel="1" x14ac:dyDescent="0.35">
      <c r="D577" s="133"/>
      <c r="E577" s="133"/>
      <c r="F577" s="133"/>
      <c r="G577" s="173"/>
      <c r="H577" s="173"/>
      <c r="I577" s="173"/>
      <c r="J577" s="173"/>
      <c r="K577" s="173"/>
      <c r="L577" s="173"/>
      <c r="M577" s="173"/>
      <c r="N577" s="173"/>
      <c r="P577" s="191"/>
    </row>
    <row r="578" spans="1:22" s="150" customFormat="1" ht="18.5" outlineLevel="1" x14ac:dyDescent="0.35">
      <c r="A578" s="297"/>
      <c r="C578" s="149" t="s">
        <v>555</v>
      </c>
      <c r="D578" s="149"/>
      <c r="E578" s="149"/>
      <c r="F578" s="149"/>
      <c r="G578" s="174"/>
      <c r="H578" s="174"/>
      <c r="I578" s="174"/>
      <c r="J578" s="174"/>
      <c r="K578" s="174"/>
      <c r="L578" s="174"/>
      <c r="M578" s="174"/>
      <c r="N578" s="174"/>
      <c r="O578" s="24"/>
      <c r="P578" s="191"/>
      <c r="Q578" s="24"/>
      <c r="R578" s="24"/>
      <c r="S578" s="24"/>
      <c r="T578" s="24"/>
      <c r="U578" s="24"/>
      <c r="V578" s="24"/>
    </row>
    <row r="579" spans="1:22" outlineLevel="2" x14ac:dyDescent="0.35">
      <c r="A579" s="297"/>
      <c r="C579" s="25"/>
      <c r="D579" s="135"/>
      <c r="E579" s="135"/>
      <c r="F579" s="135"/>
      <c r="G579" s="173"/>
      <c r="H579" s="173"/>
      <c r="I579" s="173"/>
      <c r="J579" s="173"/>
      <c r="K579" s="173"/>
      <c r="L579" s="173"/>
      <c r="M579" s="173"/>
      <c r="N579" s="173"/>
      <c r="P579" s="191"/>
    </row>
    <row r="580" spans="1:22" outlineLevel="2" x14ac:dyDescent="0.35">
      <c r="A580" s="297"/>
      <c r="C580" s="29" t="s">
        <v>556</v>
      </c>
      <c r="D580" s="155" t="s">
        <v>557</v>
      </c>
      <c r="E580" s="155" t="s">
        <v>557</v>
      </c>
      <c r="F580" s="33"/>
      <c r="G580" s="159"/>
      <c r="H580" s="160"/>
      <c r="I580" s="156"/>
      <c r="J580" s="161"/>
      <c r="K580" s="159"/>
      <c r="L580" s="160"/>
      <c r="M580" s="161"/>
      <c r="N580" s="159"/>
      <c r="P580" s="229" t="s">
        <v>558</v>
      </c>
    </row>
    <row r="581" spans="1:22" outlineLevel="2" x14ac:dyDescent="0.35">
      <c r="A581" s="297"/>
      <c r="C581" s="29" t="s">
        <v>559</v>
      </c>
      <c r="D581" s="155" t="s">
        <v>560</v>
      </c>
      <c r="E581" s="155" t="s">
        <v>560</v>
      </c>
      <c r="F581" s="33"/>
      <c r="G581" s="187"/>
      <c r="H581" s="31"/>
      <c r="I581" s="31"/>
      <c r="J581" s="31"/>
      <c r="K581" s="187"/>
      <c r="L581" s="31"/>
      <c r="M581" s="31"/>
      <c r="N581" s="187"/>
      <c r="P581" s="184"/>
    </row>
    <row r="582" spans="1:22" outlineLevel="2" x14ac:dyDescent="0.35">
      <c r="A582" s="297"/>
      <c r="C582" s="45" t="s">
        <v>561</v>
      </c>
      <c r="D582" s="237"/>
      <c r="E582" s="237"/>
      <c r="F582" s="33"/>
      <c r="G582" s="159"/>
      <c r="H582" s="160"/>
      <c r="I582" s="156"/>
      <c r="J582" s="161"/>
      <c r="K582" s="159"/>
      <c r="L582" s="160"/>
      <c r="M582" s="161"/>
      <c r="N582" s="159"/>
      <c r="P582" s="229" t="s">
        <v>562</v>
      </c>
    </row>
    <row r="583" spans="1:22" outlineLevel="2" x14ac:dyDescent="0.35">
      <c r="A583" s="297"/>
      <c r="C583" s="45" t="s">
        <v>563</v>
      </c>
      <c r="D583" s="237"/>
      <c r="E583" s="237"/>
      <c r="F583" s="33"/>
      <c r="G583" s="159"/>
      <c r="H583" s="160"/>
      <c r="I583" s="156"/>
      <c r="J583" s="161"/>
      <c r="K583" s="159"/>
      <c r="L583" s="160"/>
      <c r="M583" s="161"/>
      <c r="N583" s="159"/>
      <c r="P583" s="229" t="s">
        <v>564</v>
      </c>
    </row>
    <row r="584" spans="1:22" outlineLevel="2" x14ac:dyDescent="0.35">
      <c r="A584" s="297"/>
      <c r="C584" s="115" t="s">
        <v>565</v>
      </c>
      <c r="D584" s="237"/>
      <c r="E584" s="237"/>
      <c r="F584" s="33"/>
      <c r="G584" s="159"/>
      <c r="H584" s="160"/>
      <c r="I584" s="156"/>
      <c r="J584" s="161"/>
      <c r="K584" s="159"/>
      <c r="L584" s="160"/>
      <c r="M584" s="161"/>
      <c r="N584" s="159"/>
      <c r="P584" s="238" t="s">
        <v>566</v>
      </c>
    </row>
    <row r="585" spans="1:22" outlineLevel="2" x14ac:dyDescent="0.35">
      <c r="A585" s="297"/>
      <c r="C585" s="115" t="s">
        <v>567</v>
      </c>
      <c r="D585" s="237"/>
      <c r="E585" s="237"/>
      <c r="F585" s="33"/>
      <c r="G585" s="159"/>
      <c r="H585" s="160"/>
      <c r="I585" s="156"/>
      <c r="J585" s="161"/>
      <c r="K585" s="159"/>
      <c r="L585" s="160"/>
      <c r="M585" s="161"/>
      <c r="N585" s="159"/>
      <c r="P585" s="238" t="s">
        <v>568</v>
      </c>
    </row>
    <row r="586" spans="1:22" outlineLevel="2" x14ac:dyDescent="0.35">
      <c r="A586" s="297"/>
      <c r="C586" s="115" t="s">
        <v>569</v>
      </c>
      <c r="D586" s="237"/>
      <c r="E586" s="237"/>
      <c r="F586" s="33"/>
      <c r="G586" s="159"/>
      <c r="H586" s="160"/>
      <c r="I586" s="156"/>
      <c r="J586" s="161"/>
      <c r="K586" s="159"/>
      <c r="L586" s="160"/>
      <c r="M586" s="161"/>
      <c r="N586" s="159"/>
      <c r="P586" s="238" t="s">
        <v>570</v>
      </c>
    </row>
    <row r="587" spans="1:22" outlineLevel="2" x14ac:dyDescent="0.35">
      <c r="A587" s="297"/>
      <c r="C587" s="115" t="s">
        <v>571</v>
      </c>
      <c r="D587" s="237"/>
      <c r="E587" s="237"/>
      <c r="F587" s="33"/>
      <c r="G587" s="159"/>
      <c r="H587" s="160"/>
      <c r="I587" s="156"/>
      <c r="J587" s="161"/>
      <c r="K587" s="159"/>
      <c r="L587" s="160"/>
      <c r="M587" s="161"/>
      <c r="N587" s="159"/>
      <c r="P587" s="238" t="s">
        <v>572</v>
      </c>
    </row>
    <row r="588" spans="1:22" outlineLevel="2" x14ac:dyDescent="0.35">
      <c r="A588" s="297"/>
      <c r="C588" s="115" t="s">
        <v>573</v>
      </c>
      <c r="D588" s="237"/>
      <c r="E588" s="237"/>
      <c r="F588" s="33"/>
      <c r="G588" s="159"/>
      <c r="H588" s="160"/>
      <c r="I588" s="156"/>
      <c r="J588" s="161"/>
      <c r="K588" s="159"/>
      <c r="L588" s="160"/>
      <c r="M588" s="161"/>
      <c r="N588" s="159"/>
      <c r="P588" s="238" t="s">
        <v>574</v>
      </c>
    </row>
    <row r="589" spans="1:22" outlineLevel="2" x14ac:dyDescent="0.35">
      <c r="A589" s="297"/>
      <c r="C589" s="45" t="s">
        <v>786</v>
      </c>
      <c r="D589" s="237"/>
      <c r="E589" s="237"/>
      <c r="F589" s="33"/>
      <c r="G589" s="159"/>
      <c r="H589" s="197"/>
      <c r="I589" s="189"/>
      <c r="J589" s="233"/>
      <c r="K589" s="159"/>
      <c r="L589" s="160"/>
      <c r="M589" s="161"/>
      <c r="N589" s="159"/>
      <c r="P589" s="238" t="s">
        <v>575</v>
      </c>
    </row>
    <row r="590" spans="1:22" outlineLevel="2" x14ac:dyDescent="0.35">
      <c r="A590" s="297"/>
      <c r="C590" s="45" t="s">
        <v>576</v>
      </c>
      <c r="D590" s="237"/>
      <c r="E590" s="237"/>
      <c r="F590" s="33"/>
      <c r="G590" s="159"/>
      <c r="H590" s="159"/>
      <c r="I590" s="159"/>
      <c r="J590" s="159"/>
      <c r="K590" s="159"/>
      <c r="L590" s="160"/>
      <c r="M590" s="161"/>
      <c r="N590" s="159"/>
      <c r="P590" s="238" t="s">
        <v>575</v>
      </c>
    </row>
    <row r="591" spans="1:22" outlineLevel="2" x14ac:dyDescent="0.35">
      <c r="A591" s="297"/>
      <c r="C591" s="177" t="s">
        <v>577</v>
      </c>
      <c r="D591" s="190" t="s">
        <v>578</v>
      </c>
      <c r="E591" s="190" t="s">
        <v>578</v>
      </c>
      <c r="F591" s="171"/>
      <c r="G591" s="159"/>
      <c r="H591" s="199"/>
      <c r="I591" s="37"/>
      <c r="J591" s="225"/>
      <c r="K591" s="159"/>
      <c r="L591" s="160"/>
      <c r="M591" s="161"/>
      <c r="N591" s="159"/>
      <c r="P591" s="229" t="s">
        <v>579</v>
      </c>
    </row>
    <row r="592" spans="1:22" outlineLevel="2" x14ac:dyDescent="0.35">
      <c r="A592" s="297"/>
      <c r="C592" s="230" t="s">
        <v>580</v>
      </c>
      <c r="D592" s="231" t="s">
        <v>581</v>
      </c>
      <c r="E592" s="231" t="s">
        <v>581</v>
      </c>
      <c r="F592" s="33"/>
      <c r="G592" s="43">
        <f t="shared" ref="G592:N592" si="40">G580+G581+G591</f>
        <v>0</v>
      </c>
      <c r="H592" s="39">
        <f t="shared" si="40"/>
        <v>0</v>
      </c>
      <c r="I592" s="39">
        <f t="shared" si="40"/>
        <v>0</v>
      </c>
      <c r="J592" s="39">
        <f t="shared" si="40"/>
        <v>0</v>
      </c>
      <c r="K592" s="43">
        <f t="shared" si="40"/>
        <v>0</v>
      </c>
      <c r="L592" s="39">
        <f t="shared" si="40"/>
        <v>0</v>
      </c>
      <c r="M592" s="39">
        <f t="shared" si="40"/>
        <v>0</v>
      </c>
      <c r="N592" s="43">
        <f t="shared" si="40"/>
        <v>0</v>
      </c>
      <c r="P592" s="184"/>
    </row>
    <row r="593" spans="1:22" outlineLevel="1" x14ac:dyDescent="0.35">
      <c r="C593" s="239"/>
      <c r="D593" s="140"/>
      <c r="E593" s="140"/>
      <c r="F593" s="33"/>
      <c r="G593" s="173"/>
      <c r="H593" s="173"/>
      <c r="I593" s="173"/>
      <c r="J593" s="173"/>
      <c r="K593" s="173"/>
      <c r="L593" s="173"/>
      <c r="M593" s="173"/>
      <c r="N593" s="173"/>
      <c r="P593" s="191"/>
    </row>
    <row r="594" spans="1:22" s="150" customFormat="1" ht="18.5" outlineLevel="1" x14ac:dyDescent="0.35">
      <c r="A594" s="15"/>
      <c r="C594" s="149" t="s">
        <v>582</v>
      </c>
      <c r="D594" s="149"/>
      <c r="E594" s="149"/>
      <c r="F594" s="149"/>
      <c r="G594" s="174"/>
      <c r="H594" s="174"/>
      <c r="I594" s="174"/>
      <c r="J594" s="174"/>
      <c r="K594" s="174"/>
      <c r="L594" s="174"/>
      <c r="M594" s="174"/>
      <c r="N594" s="174"/>
      <c r="O594" s="24"/>
      <c r="P594" s="191"/>
      <c r="Q594" s="24"/>
      <c r="R594" s="24"/>
      <c r="S594" s="24"/>
      <c r="T594" s="24"/>
      <c r="U594" s="24"/>
      <c r="V594" s="24"/>
    </row>
    <row r="595" spans="1:22" outlineLevel="2" x14ac:dyDescent="0.35">
      <c r="C595" s="56"/>
      <c r="D595" s="136"/>
      <c r="E595" s="136"/>
      <c r="F595" s="33"/>
      <c r="G595" s="173"/>
      <c r="H595" s="173"/>
      <c r="I595" s="173"/>
      <c r="J595" s="173"/>
      <c r="K595" s="173"/>
      <c r="L595" s="173"/>
      <c r="M595" s="173"/>
      <c r="N595" s="173"/>
      <c r="O595" s="48"/>
      <c r="P595" s="191"/>
      <c r="Q595" s="48"/>
    </row>
    <row r="596" spans="1:22" outlineLevel="2" x14ac:dyDescent="0.35">
      <c r="C596" s="38" t="s">
        <v>71</v>
      </c>
      <c r="D596" s="155" t="s">
        <v>583</v>
      </c>
      <c r="E596" s="155" t="s">
        <v>583</v>
      </c>
      <c r="F596" s="33"/>
      <c r="G596" s="159"/>
      <c r="H596" s="240"/>
      <c r="I596" s="159"/>
      <c r="J596" s="240"/>
      <c r="K596" s="159"/>
      <c r="L596" s="241"/>
      <c r="M596" s="39"/>
      <c r="N596" s="156"/>
      <c r="P596" s="229" t="s">
        <v>524</v>
      </c>
    </row>
    <row r="597" spans="1:22" outlineLevel="1" x14ac:dyDescent="0.35">
      <c r="D597" s="133"/>
      <c r="E597" s="133"/>
      <c r="F597" s="33"/>
      <c r="G597" s="173"/>
      <c r="H597" s="173"/>
      <c r="I597" s="173"/>
      <c r="J597" s="173"/>
      <c r="K597" s="173"/>
      <c r="L597" s="173"/>
      <c r="M597" s="173"/>
      <c r="N597" s="173"/>
      <c r="P597" s="191"/>
    </row>
    <row r="598" spans="1:22" s="150" customFormat="1" ht="18.5" outlineLevel="1" x14ac:dyDescent="0.35">
      <c r="A598" s="15"/>
      <c r="C598" s="149" t="s">
        <v>584</v>
      </c>
      <c r="D598" s="149"/>
      <c r="E598" s="149"/>
      <c r="F598" s="149"/>
      <c r="G598" s="174"/>
      <c r="H598" s="174"/>
      <c r="I598" s="174"/>
      <c r="J598" s="174"/>
      <c r="K598" s="174"/>
      <c r="L598" s="174"/>
      <c r="M598" s="174"/>
      <c r="N598" s="174"/>
      <c r="O598" s="24"/>
      <c r="P598" s="191"/>
      <c r="Q598" s="24"/>
      <c r="R598" s="24"/>
      <c r="S598" s="24"/>
      <c r="T598" s="24"/>
      <c r="U598" s="24"/>
      <c r="V598" s="24"/>
    </row>
    <row r="599" spans="1:22" outlineLevel="2" x14ac:dyDescent="0.35">
      <c r="C599" s="25"/>
      <c r="D599" s="70"/>
      <c r="E599" s="70"/>
      <c r="F599" s="33"/>
      <c r="G599" s="173"/>
      <c r="H599" s="173"/>
      <c r="I599" s="173"/>
      <c r="J599" s="173"/>
      <c r="K599" s="173"/>
      <c r="L599" s="173"/>
      <c r="M599" s="173"/>
      <c r="N599" s="173"/>
      <c r="P599" s="191"/>
    </row>
    <row r="600" spans="1:22" outlineLevel="2" x14ac:dyDescent="0.35">
      <c r="C600" s="29" t="s">
        <v>585</v>
      </c>
      <c r="D600" s="155" t="s">
        <v>586</v>
      </c>
      <c r="E600" s="155" t="s">
        <v>586</v>
      </c>
      <c r="F600" s="33"/>
      <c r="G600" s="159"/>
      <c r="H600" s="210"/>
      <c r="I600" s="159"/>
      <c r="J600" s="160"/>
      <c r="K600" s="156"/>
      <c r="L600" s="156"/>
      <c r="M600" s="156"/>
      <c r="N600" s="156"/>
      <c r="P600" s="229" t="s">
        <v>587</v>
      </c>
    </row>
    <row r="601" spans="1:22" outlineLevel="2" x14ac:dyDescent="0.35">
      <c r="C601" s="29" t="s">
        <v>588</v>
      </c>
      <c r="D601" s="234"/>
      <c r="E601" s="234" t="s">
        <v>589</v>
      </c>
      <c r="F601" s="33"/>
      <c r="G601" s="159"/>
      <c r="H601" s="215"/>
      <c r="I601" s="159"/>
      <c r="J601" s="160"/>
      <c r="K601" s="189"/>
      <c r="L601" s="189"/>
      <c r="M601" s="156"/>
      <c r="N601" s="189"/>
      <c r="P601" s="229" t="s">
        <v>587</v>
      </c>
    </row>
    <row r="602" spans="1:22" outlineLevel="2" x14ac:dyDescent="0.35">
      <c r="C602" s="29" t="s">
        <v>590</v>
      </c>
      <c r="D602" s="155" t="s">
        <v>591</v>
      </c>
      <c r="E602" s="155" t="s">
        <v>591</v>
      </c>
      <c r="F602" s="33"/>
      <c r="G602" s="159"/>
      <c r="H602" s="159"/>
      <c r="I602" s="159"/>
      <c r="J602" s="210"/>
      <c r="K602" s="159"/>
      <c r="L602" s="159"/>
      <c r="M602" s="210"/>
      <c r="N602" s="159"/>
      <c r="P602" s="229" t="s">
        <v>592</v>
      </c>
    </row>
    <row r="603" spans="1:22" outlineLevel="2" x14ac:dyDescent="0.35">
      <c r="C603" s="29" t="s">
        <v>593</v>
      </c>
      <c r="D603" s="155" t="s">
        <v>594</v>
      </c>
      <c r="E603" s="155" t="s">
        <v>594</v>
      </c>
      <c r="F603" s="33"/>
      <c r="G603" s="187">
        <f t="shared" ref="G603:N603" si="41">+SUM(G604:G606)</f>
        <v>0</v>
      </c>
      <c r="H603" s="51">
        <f t="shared" si="41"/>
        <v>0</v>
      </c>
      <c r="I603" s="187">
        <f>+SUM(I604:I606)</f>
        <v>0</v>
      </c>
      <c r="J603" s="31">
        <f t="shared" si="41"/>
        <v>0</v>
      </c>
      <c r="K603" s="187">
        <f t="shared" si="41"/>
        <v>0</v>
      </c>
      <c r="L603" s="51">
        <f t="shared" si="41"/>
        <v>0</v>
      </c>
      <c r="M603" s="31">
        <f t="shared" si="41"/>
        <v>0</v>
      </c>
      <c r="N603" s="51">
        <f t="shared" si="41"/>
        <v>0</v>
      </c>
      <c r="P603" s="184"/>
    </row>
    <row r="604" spans="1:22" outlineLevel="2" x14ac:dyDescent="0.35">
      <c r="C604" s="45" t="s">
        <v>595</v>
      </c>
      <c r="D604" s="234"/>
      <c r="E604" s="234" t="s">
        <v>596</v>
      </c>
      <c r="F604" s="33"/>
      <c r="G604" s="159"/>
      <c r="H604" s="210"/>
      <c r="I604" s="159"/>
      <c r="J604" s="210"/>
      <c r="K604" s="159"/>
      <c r="L604" s="242"/>
      <c r="M604" s="156"/>
      <c r="N604" s="156"/>
      <c r="P604" s="229" t="s">
        <v>587</v>
      </c>
    </row>
    <row r="605" spans="1:22" outlineLevel="2" x14ac:dyDescent="0.35">
      <c r="C605" s="45" t="s">
        <v>597</v>
      </c>
      <c r="D605" s="234"/>
      <c r="E605" s="234" t="s">
        <v>598</v>
      </c>
      <c r="F605" s="33"/>
      <c r="G605" s="159"/>
      <c r="H605" s="210"/>
      <c r="I605" s="159"/>
      <c r="J605" s="210"/>
      <c r="K605" s="159"/>
      <c r="L605" s="197"/>
      <c r="M605" s="156"/>
      <c r="N605" s="189"/>
      <c r="P605" s="229" t="s">
        <v>587</v>
      </c>
    </row>
    <row r="606" spans="1:22" outlineLevel="2" x14ac:dyDescent="0.35">
      <c r="C606" s="243" t="s">
        <v>599</v>
      </c>
      <c r="D606" s="244"/>
      <c r="E606" s="244" t="s">
        <v>600</v>
      </c>
      <c r="F606" s="171"/>
      <c r="G606" s="159"/>
      <c r="H606" s="210"/>
      <c r="I606" s="159"/>
      <c r="J606" s="210"/>
      <c r="K606" s="159"/>
      <c r="L606" s="159"/>
      <c r="M606" s="210"/>
      <c r="N606" s="159"/>
      <c r="P606" s="229" t="s">
        <v>587</v>
      </c>
    </row>
    <row r="607" spans="1:22" outlineLevel="2" x14ac:dyDescent="0.35">
      <c r="C607" s="230" t="s">
        <v>601</v>
      </c>
      <c r="D607" s="231" t="s">
        <v>602</v>
      </c>
      <c r="E607" s="231" t="s">
        <v>602</v>
      </c>
      <c r="F607" s="33"/>
      <c r="G607" s="43">
        <f>+G600+G602+G603</f>
        <v>0</v>
      </c>
      <c r="H607" s="39">
        <f t="shared" ref="H607" si="42">+H600+H602+H603</f>
        <v>0</v>
      </c>
      <c r="I607" s="43">
        <f>+I600+I601+I602+I603</f>
        <v>0</v>
      </c>
      <c r="J607" s="39">
        <f t="shared" ref="J607:N607" si="43">+J600+J601+J602+J603</f>
        <v>0</v>
      </c>
      <c r="K607" s="43">
        <f t="shared" si="43"/>
        <v>0</v>
      </c>
      <c r="L607" s="43">
        <f t="shared" si="43"/>
        <v>0</v>
      </c>
      <c r="M607" s="39">
        <f t="shared" si="43"/>
        <v>0</v>
      </c>
      <c r="N607" s="43">
        <f t="shared" si="43"/>
        <v>0</v>
      </c>
      <c r="P607" s="184"/>
    </row>
    <row r="608" spans="1:22" outlineLevel="1" x14ac:dyDescent="0.35">
      <c r="D608" s="133"/>
      <c r="E608" s="133"/>
      <c r="F608" s="33"/>
      <c r="G608" s="173"/>
      <c r="H608" s="173"/>
      <c r="I608" s="173"/>
      <c r="J608" s="173"/>
      <c r="K608" s="173"/>
      <c r="L608" s="173"/>
      <c r="M608" s="173"/>
      <c r="N608" s="173"/>
      <c r="P608" s="191"/>
    </row>
    <row r="609" spans="1:22" s="150" customFormat="1" ht="18.5" outlineLevel="1" x14ac:dyDescent="0.35">
      <c r="A609" s="15"/>
      <c r="C609" s="149" t="s">
        <v>603</v>
      </c>
      <c r="D609" s="149"/>
      <c r="E609" s="149"/>
      <c r="F609" s="149"/>
      <c r="G609" s="174"/>
      <c r="H609" s="174"/>
      <c r="I609" s="174"/>
      <c r="J609" s="174"/>
      <c r="K609" s="174"/>
      <c r="L609" s="174"/>
      <c r="M609" s="174"/>
      <c r="N609" s="174"/>
      <c r="O609" s="24"/>
      <c r="P609" s="191"/>
      <c r="Q609" s="24"/>
      <c r="R609" s="24"/>
      <c r="S609" s="24"/>
      <c r="T609" s="24"/>
      <c r="U609" s="24"/>
      <c r="V609" s="24"/>
    </row>
    <row r="610" spans="1:22" outlineLevel="2" x14ac:dyDescent="0.35">
      <c r="C610" s="25"/>
      <c r="D610" s="70"/>
      <c r="E610" s="70"/>
      <c r="F610" s="70"/>
      <c r="G610" s="173"/>
      <c r="H610" s="173"/>
      <c r="I610" s="173"/>
      <c r="J610" s="173"/>
      <c r="K610" s="173"/>
      <c r="L610" s="173"/>
      <c r="M610" s="173"/>
      <c r="N610" s="173"/>
      <c r="P610" s="191"/>
    </row>
    <row r="611" spans="1:22" outlineLevel="2" x14ac:dyDescent="0.35">
      <c r="C611" s="64" t="s">
        <v>604</v>
      </c>
      <c r="D611" s="155" t="s">
        <v>605</v>
      </c>
      <c r="E611" s="155" t="s">
        <v>606</v>
      </c>
      <c r="F611" s="33"/>
      <c r="G611" s="185">
        <f>SUM(G612:G624)</f>
        <v>0</v>
      </c>
      <c r="H611" s="31">
        <f t="shared" ref="H611:N611" si="44">SUM(H612:H624)</f>
        <v>0</v>
      </c>
      <c r="I611" s="31">
        <f t="shared" si="44"/>
        <v>0</v>
      </c>
      <c r="J611" s="31">
        <f t="shared" si="44"/>
        <v>0</v>
      </c>
      <c r="K611" s="185">
        <f t="shared" si="44"/>
        <v>0</v>
      </c>
      <c r="L611" s="31">
        <f t="shared" si="44"/>
        <v>0</v>
      </c>
      <c r="M611" s="31">
        <f t="shared" si="44"/>
        <v>0</v>
      </c>
      <c r="N611" s="185">
        <f t="shared" si="44"/>
        <v>0</v>
      </c>
      <c r="P611" s="229" t="s">
        <v>607</v>
      </c>
    </row>
    <row r="612" spans="1:22" outlineLevel="2" x14ac:dyDescent="0.35">
      <c r="C612" s="69" t="s">
        <v>608</v>
      </c>
      <c r="D612" s="176"/>
      <c r="E612" s="176" t="s">
        <v>609</v>
      </c>
      <c r="F612" s="33"/>
      <c r="G612" s="159"/>
      <c r="H612" s="160"/>
      <c r="I612" s="156"/>
      <c r="J612" s="161"/>
      <c r="K612" s="159"/>
      <c r="L612" s="160"/>
      <c r="M612" s="161"/>
      <c r="N612" s="159"/>
      <c r="P612" s="184"/>
    </row>
    <row r="613" spans="1:22" outlineLevel="2" x14ac:dyDescent="0.35">
      <c r="C613" s="69" t="s">
        <v>610</v>
      </c>
      <c r="D613" s="176"/>
      <c r="E613" s="176" t="s">
        <v>611</v>
      </c>
      <c r="F613" s="33"/>
      <c r="G613" s="159"/>
      <c r="H613" s="160"/>
      <c r="I613" s="156"/>
      <c r="J613" s="161"/>
      <c r="K613" s="159"/>
      <c r="L613" s="160"/>
      <c r="M613" s="161"/>
      <c r="N613" s="159"/>
      <c r="P613" s="184"/>
    </row>
    <row r="614" spans="1:22" outlineLevel="2" x14ac:dyDescent="0.35">
      <c r="C614" s="69" t="s">
        <v>612</v>
      </c>
      <c r="D614" s="176"/>
      <c r="E614" s="176" t="s">
        <v>613</v>
      </c>
      <c r="F614" s="33"/>
      <c r="G614" s="159"/>
      <c r="H614" s="160"/>
      <c r="I614" s="156"/>
      <c r="J614" s="161"/>
      <c r="K614" s="159"/>
      <c r="L614" s="160"/>
      <c r="M614" s="161"/>
      <c r="N614" s="159"/>
      <c r="P614" s="184"/>
    </row>
    <row r="615" spans="1:22" outlineLevel="2" x14ac:dyDescent="0.35">
      <c r="C615" s="69" t="s">
        <v>614</v>
      </c>
      <c r="D615" s="176"/>
      <c r="E615" s="176" t="s">
        <v>615</v>
      </c>
      <c r="F615" s="33"/>
      <c r="G615" s="159"/>
      <c r="H615" s="160"/>
      <c r="I615" s="156"/>
      <c r="J615" s="161"/>
      <c r="K615" s="159"/>
      <c r="L615" s="160"/>
      <c r="M615" s="161"/>
      <c r="N615" s="159"/>
      <c r="P615" s="184"/>
    </row>
    <row r="616" spans="1:22" outlineLevel="2" x14ac:dyDescent="0.35">
      <c r="C616" s="69" t="s">
        <v>616</v>
      </c>
      <c r="D616" s="176"/>
      <c r="E616" s="176" t="s">
        <v>617</v>
      </c>
      <c r="F616" s="33"/>
      <c r="G616" s="159"/>
      <c r="H616" s="160"/>
      <c r="I616" s="156"/>
      <c r="J616" s="161"/>
      <c r="K616" s="159"/>
      <c r="L616" s="160"/>
      <c r="M616" s="161"/>
      <c r="N616" s="159"/>
      <c r="P616" s="184"/>
    </row>
    <row r="617" spans="1:22" outlineLevel="2" x14ac:dyDescent="0.35">
      <c r="C617" s="69" t="s">
        <v>618</v>
      </c>
      <c r="D617" s="176"/>
      <c r="E617" s="176" t="s">
        <v>619</v>
      </c>
      <c r="F617" s="33"/>
      <c r="G617" s="159"/>
      <c r="H617" s="160"/>
      <c r="I617" s="156"/>
      <c r="J617" s="233"/>
      <c r="K617" s="159"/>
      <c r="L617" s="160"/>
      <c r="M617" s="233"/>
      <c r="N617" s="159"/>
      <c r="P617" s="184"/>
    </row>
    <row r="618" spans="1:22" outlineLevel="2" x14ac:dyDescent="0.35">
      <c r="C618" s="69" t="s">
        <v>620</v>
      </c>
      <c r="D618" s="176"/>
      <c r="E618" s="176" t="s">
        <v>621</v>
      </c>
      <c r="F618" s="33"/>
      <c r="G618" s="159"/>
      <c r="H618" s="160"/>
      <c r="I618" s="161"/>
      <c r="J618" s="159"/>
      <c r="K618" s="159"/>
      <c r="L618" s="210"/>
      <c r="M618" s="159"/>
      <c r="N618" s="159"/>
      <c r="P618" s="184"/>
    </row>
    <row r="619" spans="1:22" outlineLevel="2" x14ac:dyDescent="0.35">
      <c r="C619" s="69" t="s">
        <v>622</v>
      </c>
      <c r="D619" s="176"/>
      <c r="E619" s="176" t="s">
        <v>623</v>
      </c>
      <c r="F619" s="33"/>
      <c r="G619" s="159"/>
      <c r="H619" s="160"/>
      <c r="I619" s="156"/>
      <c r="J619" s="225"/>
      <c r="K619" s="159"/>
      <c r="L619" s="160"/>
      <c r="M619" s="225"/>
      <c r="N619" s="159"/>
      <c r="P619" s="184"/>
    </row>
    <row r="620" spans="1:22" outlineLevel="2" x14ac:dyDescent="0.35">
      <c r="C620" s="45" t="s">
        <v>624</v>
      </c>
      <c r="D620" s="245"/>
      <c r="E620" s="245" t="s">
        <v>625</v>
      </c>
      <c r="F620" s="33"/>
      <c r="G620" s="159"/>
      <c r="H620" s="160"/>
      <c r="I620" s="156"/>
      <c r="J620" s="161"/>
      <c r="K620" s="159"/>
      <c r="L620" s="160"/>
      <c r="M620" s="161"/>
      <c r="N620" s="159"/>
      <c r="P620" s="184"/>
    </row>
    <row r="621" spans="1:22" outlineLevel="2" x14ac:dyDescent="0.35">
      <c r="C621" s="46" t="s">
        <v>626</v>
      </c>
      <c r="D621" s="245"/>
      <c r="E621" s="245" t="s">
        <v>627</v>
      </c>
      <c r="F621" s="33"/>
      <c r="G621" s="159"/>
      <c r="H621" s="160"/>
      <c r="I621" s="156"/>
      <c r="J621" s="161"/>
      <c r="K621" s="159"/>
      <c r="L621" s="160"/>
      <c r="M621" s="161"/>
      <c r="N621" s="159"/>
      <c r="P621" s="184"/>
    </row>
    <row r="622" spans="1:22" outlineLevel="2" x14ac:dyDescent="0.35">
      <c r="C622" s="45" t="s">
        <v>628</v>
      </c>
      <c r="D622" s="176"/>
      <c r="E622" s="176" t="s">
        <v>629</v>
      </c>
      <c r="F622" s="33"/>
      <c r="G622" s="159"/>
      <c r="H622" s="160"/>
      <c r="I622" s="156"/>
      <c r="J622" s="161"/>
      <c r="K622" s="159"/>
      <c r="L622" s="160"/>
      <c r="M622" s="161"/>
      <c r="N622" s="159"/>
      <c r="P622" s="184"/>
    </row>
    <row r="623" spans="1:22" outlineLevel="2" x14ac:dyDescent="0.35">
      <c r="C623" s="45" t="s">
        <v>630</v>
      </c>
      <c r="D623" s="176"/>
      <c r="E623" s="176" t="s">
        <v>631</v>
      </c>
      <c r="F623" s="33"/>
      <c r="G623" s="159"/>
      <c r="H623" s="160"/>
      <c r="I623" s="156"/>
      <c r="J623" s="161"/>
      <c r="K623" s="159"/>
      <c r="L623" s="160"/>
      <c r="M623" s="161"/>
      <c r="N623" s="159"/>
      <c r="P623" s="184"/>
    </row>
    <row r="624" spans="1:22" outlineLevel="2" x14ac:dyDescent="0.35">
      <c r="C624" s="45" t="s">
        <v>539</v>
      </c>
      <c r="D624" s="176"/>
      <c r="E624" s="176" t="s">
        <v>632</v>
      </c>
      <c r="F624" s="33"/>
      <c r="G624" s="159"/>
      <c r="H624" s="160"/>
      <c r="I624" s="156"/>
      <c r="J624" s="161"/>
      <c r="K624" s="159"/>
      <c r="L624" s="160"/>
      <c r="M624" s="161"/>
      <c r="N624" s="159"/>
      <c r="P624" s="184"/>
    </row>
    <row r="625" spans="1:22" outlineLevel="2" x14ac:dyDescent="0.35">
      <c r="C625" s="70" t="s">
        <v>633</v>
      </c>
      <c r="D625" s="164" t="s">
        <v>634</v>
      </c>
      <c r="E625" s="164" t="s">
        <v>634</v>
      </c>
      <c r="F625" s="71"/>
      <c r="G625" s="187">
        <f>+SUM(G626:G628)</f>
        <v>0</v>
      </c>
      <c r="H625" s="185">
        <f>+SUM(H626:H628)</f>
        <v>0</v>
      </c>
      <c r="I625" s="185">
        <f t="shared" ref="I625:N625" si="45">+SUM(I626:I628)</f>
        <v>0</v>
      </c>
      <c r="J625" s="185">
        <f t="shared" si="45"/>
        <v>0</v>
      </c>
      <c r="K625" s="187">
        <f t="shared" si="45"/>
        <v>0</v>
      </c>
      <c r="L625" s="185">
        <f t="shared" si="45"/>
        <v>0</v>
      </c>
      <c r="M625" s="185">
        <f t="shared" si="45"/>
        <v>0</v>
      </c>
      <c r="N625" s="187">
        <f t="shared" si="45"/>
        <v>0</v>
      </c>
      <c r="P625" s="229" t="s">
        <v>635</v>
      </c>
    </row>
    <row r="626" spans="1:22" outlineLevel="2" x14ac:dyDescent="0.35">
      <c r="C626" s="45" t="s">
        <v>636</v>
      </c>
      <c r="D626" s="237"/>
      <c r="E626" s="237" t="s">
        <v>637</v>
      </c>
      <c r="F626" s="33"/>
      <c r="G626" s="159"/>
      <c r="H626" s="159"/>
      <c r="I626" s="159"/>
      <c r="J626" s="159"/>
      <c r="K626" s="159"/>
      <c r="L626" s="159"/>
      <c r="M626" s="159"/>
      <c r="N626" s="159"/>
      <c r="P626" s="184"/>
    </row>
    <row r="627" spans="1:22" outlineLevel="2" x14ac:dyDescent="0.35">
      <c r="C627" s="45" t="s">
        <v>638</v>
      </c>
      <c r="D627" s="237"/>
      <c r="E627" s="237" t="s">
        <v>639</v>
      </c>
      <c r="F627" s="33"/>
      <c r="G627" s="159"/>
      <c r="H627" s="159"/>
      <c r="I627" s="159"/>
      <c r="J627" s="159"/>
      <c r="K627" s="159"/>
      <c r="L627" s="159"/>
      <c r="M627" s="159"/>
      <c r="N627" s="159"/>
      <c r="P627" s="184"/>
    </row>
    <row r="628" spans="1:22" outlineLevel="2" x14ac:dyDescent="0.35">
      <c r="C628" s="243" t="s">
        <v>548</v>
      </c>
      <c r="D628" s="244"/>
      <c r="E628" s="244" t="s">
        <v>640</v>
      </c>
      <c r="F628" s="171"/>
      <c r="G628" s="159"/>
      <c r="H628" s="159"/>
      <c r="I628" s="159"/>
      <c r="J628" s="159"/>
      <c r="K628" s="159"/>
      <c r="L628" s="159"/>
      <c r="M628" s="159"/>
      <c r="N628" s="159"/>
      <c r="P628" s="184"/>
    </row>
    <row r="629" spans="1:22" outlineLevel="2" x14ac:dyDescent="0.35">
      <c r="C629" s="230" t="s">
        <v>641</v>
      </c>
      <c r="D629" s="231" t="s">
        <v>642</v>
      </c>
      <c r="E629" s="231" t="s">
        <v>642</v>
      </c>
      <c r="F629" s="33"/>
      <c r="G629" s="43">
        <f>G611+G625</f>
        <v>0</v>
      </c>
      <c r="H629" s="43">
        <f t="shared" ref="H629:N629" si="46">H611+H625</f>
        <v>0</v>
      </c>
      <c r="I629" s="43">
        <f t="shared" si="46"/>
        <v>0</v>
      </c>
      <c r="J629" s="43">
        <f t="shared" si="46"/>
        <v>0</v>
      </c>
      <c r="K629" s="43">
        <f t="shared" si="46"/>
        <v>0</v>
      </c>
      <c r="L629" s="43">
        <f t="shared" si="46"/>
        <v>0</v>
      </c>
      <c r="M629" s="43">
        <f t="shared" si="46"/>
        <v>0</v>
      </c>
      <c r="N629" s="43">
        <f t="shared" si="46"/>
        <v>0</v>
      </c>
      <c r="P629" s="184"/>
    </row>
    <row r="630" spans="1:22" outlineLevel="2" x14ac:dyDescent="0.35">
      <c r="D630" s="133"/>
      <c r="E630" s="133"/>
      <c r="F630" s="33"/>
      <c r="G630" s="173"/>
      <c r="H630" s="173"/>
      <c r="I630" s="173"/>
      <c r="J630" s="173"/>
      <c r="K630" s="173"/>
      <c r="L630" s="173"/>
      <c r="M630" s="173"/>
      <c r="N630" s="173"/>
      <c r="P630" s="191"/>
    </row>
    <row r="631" spans="1:22" outlineLevel="2" x14ac:dyDescent="0.35">
      <c r="C631" s="38" t="s">
        <v>643</v>
      </c>
      <c r="D631" s="155" t="s">
        <v>644</v>
      </c>
      <c r="E631" s="155" t="s">
        <v>644</v>
      </c>
      <c r="F631" s="33"/>
      <c r="G631" s="39">
        <f>+G592+G596+G607+G629</f>
        <v>0</v>
      </c>
      <c r="H631" s="39">
        <f>+H592+H596+H607+H629</f>
        <v>0</v>
      </c>
      <c r="I631" s="39">
        <f t="shared" ref="I631:N631" si="47">+I592+I596+I607+I629</f>
        <v>0</v>
      </c>
      <c r="J631" s="39">
        <f t="shared" si="47"/>
        <v>0</v>
      </c>
      <c r="K631" s="39">
        <f t="shared" si="47"/>
        <v>0</v>
      </c>
      <c r="L631" s="39">
        <f t="shared" si="47"/>
        <v>0</v>
      </c>
      <c r="M631" s="39">
        <f t="shared" si="47"/>
        <v>0</v>
      </c>
      <c r="N631" s="39">
        <f t="shared" si="47"/>
        <v>0</v>
      </c>
      <c r="P631" s="184"/>
    </row>
    <row r="632" spans="1:22" outlineLevel="2" x14ac:dyDescent="0.35">
      <c r="D632" s="133"/>
      <c r="E632" s="133"/>
      <c r="F632" s="33"/>
      <c r="G632" s="173"/>
      <c r="H632" s="172"/>
      <c r="I632" s="172"/>
      <c r="J632" s="172"/>
      <c r="K632" s="172"/>
      <c r="L632" s="172"/>
      <c r="M632" s="172"/>
      <c r="N632" s="172"/>
      <c r="P632" s="191"/>
    </row>
    <row r="633" spans="1:22" outlineLevel="2" x14ac:dyDescent="0.35">
      <c r="C633" s="143" t="s">
        <v>836</v>
      </c>
      <c r="D633" s="139"/>
      <c r="E633" s="139"/>
      <c r="F633" s="72"/>
      <c r="G633" s="142" t="str">
        <f>IF(G572-G631=0,"ok","errore")</f>
        <v>ok</v>
      </c>
      <c r="H633" s="172"/>
      <c r="I633" s="172"/>
      <c r="J633" s="246"/>
      <c r="K633" s="142" t="str">
        <f>IF(K572-K631=0,"ok","errore")</f>
        <v>ok</v>
      </c>
      <c r="L633" s="172"/>
      <c r="M633" s="246"/>
      <c r="N633" s="142" t="str">
        <f>IF(N572-N631=0,"ok","errore")</f>
        <v>ok</v>
      </c>
      <c r="P633" s="191"/>
    </row>
    <row r="634" spans="1:22" outlineLevel="1" x14ac:dyDescent="0.35">
      <c r="D634" s="133"/>
      <c r="E634" s="133"/>
      <c r="F634" s="133"/>
      <c r="G634" s="173"/>
      <c r="H634" s="172"/>
      <c r="I634" s="172"/>
      <c r="J634" s="172"/>
      <c r="K634" s="172"/>
      <c r="L634" s="172"/>
      <c r="M634" s="172"/>
      <c r="N634" s="172"/>
      <c r="P634" s="191"/>
    </row>
    <row r="635" spans="1:22" x14ac:dyDescent="0.35">
      <c r="D635" s="133"/>
      <c r="E635" s="133"/>
      <c r="F635" s="133"/>
      <c r="G635" s="173"/>
      <c r="H635" s="172"/>
      <c r="I635" s="172"/>
      <c r="J635" s="172"/>
      <c r="K635" s="172"/>
      <c r="L635" s="172"/>
      <c r="M635" s="172"/>
      <c r="N635" s="172"/>
      <c r="P635" s="191"/>
    </row>
    <row r="636" spans="1:22" x14ac:dyDescent="0.35">
      <c r="D636" s="133"/>
      <c r="E636" s="133"/>
      <c r="F636" s="133"/>
      <c r="G636" s="173"/>
      <c r="H636" s="172"/>
      <c r="I636" s="172"/>
      <c r="J636" s="172"/>
      <c r="K636" s="172"/>
      <c r="L636" s="172"/>
      <c r="M636" s="172"/>
      <c r="N636" s="172"/>
      <c r="P636" s="191"/>
    </row>
    <row r="637" spans="1:22" s="147" customFormat="1" ht="23.5" x14ac:dyDescent="0.35">
      <c r="A637" s="15"/>
      <c r="B637" s="144"/>
      <c r="C637" s="153" t="s">
        <v>646</v>
      </c>
      <c r="D637" s="145"/>
      <c r="E637" s="145"/>
      <c r="F637" s="145"/>
      <c r="G637" s="227"/>
      <c r="H637" s="182"/>
      <c r="I637" s="182"/>
      <c r="J637" s="182"/>
      <c r="K637" s="182"/>
      <c r="L637" s="182"/>
      <c r="M637" s="182"/>
      <c r="N637" s="182"/>
      <c r="O637" s="182"/>
      <c r="P637" s="182"/>
      <c r="Q637" s="182"/>
    </row>
    <row r="638" spans="1:22" outlineLevel="1" x14ac:dyDescent="0.35">
      <c r="C638" s="25"/>
      <c r="D638" s="135"/>
      <c r="E638" s="135"/>
      <c r="F638" s="135"/>
      <c r="G638" s="173"/>
      <c r="H638" s="172"/>
      <c r="I638" s="172"/>
      <c r="J638" s="172"/>
      <c r="K638" s="172"/>
      <c r="L638" s="172"/>
      <c r="M638" s="172"/>
      <c r="N638" s="172"/>
      <c r="P638" s="191"/>
    </row>
    <row r="639" spans="1:22" s="150" customFormat="1" ht="18.5" outlineLevel="1" x14ac:dyDescent="0.35">
      <c r="A639" s="15"/>
      <c r="C639" s="149" t="s">
        <v>647</v>
      </c>
      <c r="D639" s="149"/>
      <c r="E639" s="149"/>
      <c r="F639" s="149"/>
      <c r="G639" s="174"/>
      <c r="H639" s="174"/>
      <c r="I639" s="174"/>
      <c r="J639" s="174"/>
      <c r="K639" s="174"/>
      <c r="L639" s="174"/>
      <c r="M639" s="174"/>
      <c r="N639" s="174"/>
      <c r="O639" s="24"/>
      <c r="P639" s="191"/>
      <c r="Q639" s="24"/>
      <c r="R639" s="24"/>
      <c r="S639" s="24"/>
      <c r="T639" s="24"/>
      <c r="U639" s="24"/>
      <c r="V639" s="24"/>
    </row>
    <row r="640" spans="1:22" outlineLevel="2" x14ac:dyDescent="0.35">
      <c r="C640" s="25"/>
      <c r="D640" s="135"/>
      <c r="E640" s="135"/>
      <c r="F640" s="135"/>
      <c r="G640" s="173"/>
      <c r="H640" s="172"/>
      <c r="I640" s="172"/>
      <c r="J640" s="172"/>
      <c r="K640" s="172"/>
      <c r="L640" s="172"/>
      <c r="M640" s="172"/>
      <c r="N640" s="172"/>
      <c r="P640" s="191"/>
    </row>
    <row r="641" spans="1:22" outlineLevel="2" x14ac:dyDescent="0.35">
      <c r="C641" s="67" t="s">
        <v>648</v>
      </c>
      <c r="D641" s="237"/>
      <c r="E641" s="237" t="s">
        <v>649</v>
      </c>
      <c r="F641" s="33"/>
      <c r="G641" s="41">
        <f>+G45+G47+G46+G48</f>
        <v>0</v>
      </c>
      <c r="H641" s="156"/>
      <c r="I641" s="156"/>
      <c r="J641" s="156"/>
      <c r="K641" s="41">
        <f>+K45+K47+K46+K48</f>
        <v>0</v>
      </c>
      <c r="L641" s="156"/>
      <c r="M641" s="156"/>
      <c r="N641" s="41">
        <f>+N45+N47+N46+N48</f>
        <v>0</v>
      </c>
      <c r="P641" s="191"/>
    </row>
    <row r="642" spans="1:22" outlineLevel="2" x14ac:dyDescent="0.35">
      <c r="C642" s="67" t="s">
        <v>650</v>
      </c>
      <c r="D642" s="237"/>
      <c r="E642" s="237" t="s">
        <v>651</v>
      </c>
      <c r="F642" s="33"/>
      <c r="G642" s="41">
        <f>+G51+G52</f>
        <v>0</v>
      </c>
      <c r="H642" s="156"/>
      <c r="I642" s="156"/>
      <c r="J642" s="156"/>
      <c r="K642" s="41">
        <f>+K51+K52</f>
        <v>0</v>
      </c>
      <c r="L642" s="156"/>
      <c r="M642" s="156"/>
      <c r="N642" s="41">
        <f>+N51+N52</f>
        <v>0</v>
      </c>
      <c r="P642" s="191"/>
    </row>
    <row r="643" spans="1:22" outlineLevel="2" x14ac:dyDescent="0.35">
      <c r="C643" s="15" t="s">
        <v>46</v>
      </c>
      <c r="D643" s="237"/>
      <c r="E643" s="237" t="s">
        <v>652</v>
      </c>
      <c r="F643" s="33"/>
      <c r="G643" s="41">
        <f>+G30</f>
        <v>0</v>
      </c>
      <c r="H643" s="156"/>
      <c r="I643" s="156"/>
      <c r="J643" s="156"/>
      <c r="K643" s="41">
        <f>+K30</f>
        <v>0</v>
      </c>
      <c r="L643" s="156"/>
      <c r="M643" s="156"/>
      <c r="N643" s="41">
        <f>+N30</f>
        <v>0</v>
      </c>
      <c r="P643" s="191"/>
    </row>
    <row r="644" spans="1:22" outlineLevel="2" x14ac:dyDescent="0.35">
      <c r="C644" s="67" t="s">
        <v>653</v>
      </c>
      <c r="D644" s="237"/>
      <c r="E644" s="237" t="s">
        <v>654</v>
      </c>
      <c r="F644" s="33"/>
      <c r="G644" s="41">
        <f>+G54</f>
        <v>0</v>
      </c>
      <c r="H644" s="156"/>
      <c r="I644" s="156"/>
      <c r="J644" s="156"/>
      <c r="K644" s="41">
        <f>+K54</f>
        <v>0</v>
      </c>
      <c r="L644" s="156"/>
      <c r="M644" s="156"/>
      <c r="N644" s="41">
        <f>+N54</f>
        <v>0</v>
      </c>
      <c r="P644" s="191"/>
    </row>
    <row r="645" spans="1:22" outlineLevel="2" x14ac:dyDescent="0.35">
      <c r="C645" s="67" t="s">
        <v>117</v>
      </c>
      <c r="D645" s="155" t="s">
        <v>655</v>
      </c>
      <c r="E645" s="155" t="s">
        <v>655</v>
      </c>
      <c r="F645" s="33"/>
      <c r="G645" s="158">
        <f>+G94</f>
        <v>0</v>
      </c>
      <c r="H645" s="156"/>
      <c r="I645" s="156"/>
      <c r="J645" s="156"/>
      <c r="K645" s="158">
        <f>+K94</f>
        <v>0</v>
      </c>
      <c r="L645" s="156"/>
      <c r="M645" s="156"/>
      <c r="N645" s="158">
        <f>+N94</f>
        <v>0</v>
      </c>
      <c r="P645" s="191"/>
    </row>
    <row r="646" spans="1:22" outlineLevel="2" x14ac:dyDescent="0.35">
      <c r="C646" s="67" t="s">
        <v>656</v>
      </c>
      <c r="D646" s="155" t="s">
        <v>657</v>
      </c>
      <c r="E646" s="155" t="s">
        <v>657</v>
      </c>
      <c r="F646" s="33"/>
      <c r="G646" s="159"/>
      <c r="H646" s="160"/>
      <c r="I646" s="156"/>
      <c r="J646" s="161"/>
      <c r="K646" s="159"/>
      <c r="L646" s="160"/>
      <c r="M646" s="161"/>
      <c r="N646" s="159"/>
      <c r="P646" s="191"/>
    </row>
    <row r="647" spans="1:22" outlineLevel="2" x14ac:dyDescent="0.35">
      <c r="C647" s="67" t="s">
        <v>123</v>
      </c>
      <c r="D647" s="237"/>
      <c r="E647" s="237" t="s">
        <v>658</v>
      </c>
      <c r="F647" s="33"/>
      <c r="G647" s="163">
        <f>+G99</f>
        <v>0</v>
      </c>
      <c r="H647" s="156"/>
      <c r="I647" s="156"/>
      <c r="J647" s="156"/>
      <c r="K647" s="163">
        <f>+K99</f>
        <v>0</v>
      </c>
      <c r="L647" s="156"/>
      <c r="M647" s="156"/>
      <c r="N647" s="163">
        <f>+N99</f>
        <v>0</v>
      </c>
      <c r="P647" s="191"/>
    </row>
    <row r="648" spans="1:22" outlineLevel="2" x14ac:dyDescent="0.35">
      <c r="C648" s="67" t="s">
        <v>659</v>
      </c>
      <c r="D648" s="237"/>
      <c r="E648" s="237" t="s">
        <v>660</v>
      </c>
      <c r="F648" s="33"/>
      <c r="G648" s="41">
        <f>+G100+G101</f>
        <v>0</v>
      </c>
      <c r="H648" s="156"/>
      <c r="I648" s="156"/>
      <c r="J648" s="156"/>
      <c r="K648" s="41">
        <f>+K100+K101</f>
        <v>0</v>
      </c>
      <c r="L648" s="156"/>
      <c r="M648" s="156"/>
      <c r="N648" s="41">
        <f>+N100+N101</f>
        <v>0</v>
      </c>
      <c r="P648" s="191"/>
    </row>
    <row r="649" spans="1:22" outlineLevel="2" x14ac:dyDescent="0.35">
      <c r="C649" s="228" t="s">
        <v>661</v>
      </c>
      <c r="D649" s="247" t="s">
        <v>662</v>
      </c>
      <c r="E649" s="247" t="s">
        <v>662</v>
      </c>
      <c r="F649" s="171"/>
      <c r="G649" s="41">
        <f>+G93+G97+G98</f>
        <v>0</v>
      </c>
      <c r="H649" s="156"/>
      <c r="I649" s="156"/>
      <c r="J649" s="156"/>
      <c r="K649" s="41">
        <f>+K93+K97+K98</f>
        <v>0</v>
      </c>
      <c r="L649" s="156"/>
      <c r="M649" s="156"/>
      <c r="N649" s="41">
        <f>+N93+N97+N98</f>
        <v>0</v>
      </c>
      <c r="P649" s="191"/>
    </row>
    <row r="650" spans="1:22" outlineLevel="2" x14ac:dyDescent="0.35">
      <c r="C650" s="38" t="s">
        <v>663</v>
      </c>
      <c r="D650" s="155" t="s">
        <v>664</v>
      </c>
      <c r="E650" s="155" t="s">
        <v>664</v>
      </c>
      <c r="F650" s="30"/>
      <c r="G650" s="39">
        <f>+SUM(G641:G649)</f>
        <v>0</v>
      </c>
      <c r="H650" s="156"/>
      <c r="I650" s="156"/>
      <c r="J650" s="156"/>
      <c r="K650" s="39">
        <f>+SUM(K641:K649)</f>
        <v>0</v>
      </c>
      <c r="L650" s="156"/>
      <c r="M650" s="156"/>
      <c r="N650" s="39">
        <f>+SUM(N641:N649)</f>
        <v>0</v>
      </c>
      <c r="P650" s="191"/>
    </row>
    <row r="651" spans="1:22" outlineLevel="2" x14ac:dyDescent="0.35">
      <c r="C651" s="29" t="s">
        <v>71</v>
      </c>
      <c r="D651" s="155" t="s">
        <v>665</v>
      </c>
      <c r="E651" s="155" t="s">
        <v>665</v>
      </c>
      <c r="F651" s="30"/>
      <c r="G651" s="41">
        <f>-G49</f>
        <v>0</v>
      </c>
      <c r="H651" s="156"/>
      <c r="I651" s="156"/>
      <c r="J651" s="156"/>
      <c r="K651" s="41">
        <f>-K49</f>
        <v>0</v>
      </c>
      <c r="L651" s="156"/>
      <c r="M651" s="156"/>
      <c r="N651" s="41">
        <f>-N49</f>
        <v>0</v>
      </c>
      <c r="P651" s="191"/>
    </row>
    <row r="652" spans="1:22" outlineLevel="2" x14ac:dyDescent="0.35">
      <c r="C652" s="177" t="s">
        <v>44</v>
      </c>
      <c r="D652" s="190" t="s">
        <v>666</v>
      </c>
      <c r="E652" s="190" t="s">
        <v>666</v>
      </c>
      <c r="F652" s="42"/>
      <c r="G652" s="41">
        <f>-G28</f>
        <v>0</v>
      </c>
      <c r="H652" s="156"/>
      <c r="I652" s="156"/>
      <c r="J652" s="156"/>
      <c r="K652" s="41">
        <f>-K28</f>
        <v>0</v>
      </c>
      <c r="L652" s="156"/>
      <c r="M652" s="156"/>
      <c r="N652" s="41">
        <f>-N28</f>
        <v>0</v>
      </c>
      <c r="P652" s="191"/>
    </row>
    <row r="653" spans="1:22" outlineLevel="2" x14ac:dyDescent="0.35">
      <c r="C653" s="56"/>
      <c r="D653" s="136"/>
      <c r="E653" s="136"/>
      <c r="F653" s="30"/>
      <c r="G653" s="173"/>
      <c r="H653" s="172"/>
      <c r="I653" s="172"/>
      <c r="J653" s="172"/>
      <c r="K653" s="173"/>
      <c r="L653" s="172"/>
      <c r="M653" s="172"/>
      <c r="N653" s="173"/>
      <c r="O653" s="48"/>
      <c r="P653" s="191"/>
      <c r="Q653" s="48"/>
    </row>
    <row r="654" spans="1:22" outlineLevel="2" x14ac:dyDescent="0.35">
      <c r="C654" s="38" t="s">
        <v>667</v>
      </c>
      <c r="D654" s="155" t="s">
        <v>668</v>
      </c>
      <c r="E654" s="155" t="s">
        <v>668</v>
      </c>
      <c r="F654" s="30"/>
      <c r="G654" s="39">
        <f>+G650+G651+G652</f>
        <v>0</v>
      </c>
      <c r="H654" s="156"/>
      <c r="I654" s="156"/>
      <c r="J654" s="156"/>
      <c r="K654" s="39">
        <f>+K650+K651+K652</f>
        <v>0</v>
      </c>
      <c r="L654" s="156"/>
      <c r="M654" s="156"/>
      <c r="N654" s="39">
        <f>+N650+N651+N652</f>
        <v>0</v>
      </c>
      <c r="P654" s="191"/>
    </row>
    <row r="655" spans="1:22" outlineLevel="1" x14ac:dyDescent="0.35">
      <c r="C655" s="67"/>
      <c r="D655" s="140"/>
      <c r="E655" s="140"/>
      <c r="F655" s="140"/>
      <c r="G655" s="173"/>
      <c r="H655" s="172"/>
      <c r="I655" s="172"/>
      <c r="J655" s="172"/>
      <c r="K655" s="173"/>
      <c r="L655" s="172"/>
      <c r="M655" s="172"/>
      <c r="N655" s="173"/>
      <c r="P655" s="191"/>
    </row>
    <row r="656" spans="1:22" s="150" customFormat="1" ht="18.5" outlineLevel="1" x14ac:dyDescent="0.35">
      <c r="A656" s="15"/>
      <c r="C656" s="149" t="s">
        <v>669</v>
      </c>
      <c r="D656" s="149"/>
      <c r="E656" s="149"/>
      <c r="F656" s="149"/>
      <c r="G656" s="174"/>
      <c r="H656" s="174"/>
      <c r="I656" s="174"/>
      <c r="J656" s="174"/>
      <c r="K656" s="174"/>
      <c r="L656" s="174"/>
      <c r="M656" s="174"/>
      <c r="N656" s="174"/>
      <c r="O656" s="24"/>
      <c r="P656" s="191"/>
      <c r="Q656" s="24"/>
      <c r="R656" s="24"/>
      <c r="S656" s="24"/>
      <c r="T656" s="24"/>
      <c r="U656" s="24"/>
      <c r="V656" s="24"/>
    </row>
    <row r="657" spans="2:17" outlineLevel="2" x14ac:dyDescent="0.35">
      <c r="C657" s="25"/>
      <c r="D657" s="135"/>
      <c r="E657" s="135"/>
      <c r="F657" s="135"/>
      <c r="G657" s="173"/>
      <c r="H657" s="172"/>
      <c r="I657" s="172"/>
      <c r="J657" s="172"/>
      <c r="K657" s="173"/>
      <c r="L657" s="172"/>
      <c r="M657" s="172"/>
      <c r="N657" s="173"/>
      <c r="P657" s="191"/>
    </row>
    <row r="658" spans="2:17" outlineLevel="2" x14ac:dyDescent="0.35">
      <c r="C658" s="29" t="s">
        <v>90</v>
      </c>
      <c r="D658" s="155" t="s">
        <v>670</v>
      </c>
      <c r="E658" s="155" t="s">
        <v>670</v>
      </c>
      <c r="F658" s="33"/>
      <c r="G658" s="41">
        <f>+G63</f>
        <v>0</v>
      </c>
      <c r="H658" s="156"/>
      <c r="I658" s="156"/>
      <c r="J658" s="156"/>
      <c r="K658" s="41">
        <f>+K63</f>
        <v>0</v>
      </c>
      <c r="L658" s="156"/>
      <c r="M658" s="156"/>
      <c r="N658" s="41">
        <f>+N63</f>
        <v>0</v>
      </c>
      <c r="P658" s="191"/>
    </row>
    <row r="659" spans="2:17" outlineLevel="2" x14ac:dyDescent="0.35">
      <c r="C659" s="29" t="s">
        <v>92</v>
      </c>
      <c r="D659" s="237"/>
      <c r="E659" s="237" t="s">
        <v>671</v>
      </c>
      <c r="F659" s="33"/>
      <c r="G659" s="41">
        <f>+G64</f>
        <v>0</v>
      </c>
      <c r="H659" s="156"/>
      <c r="I659" s="156"/>
      <c r="J659" s="156"/>
      <c r="K659" s="41">
        <f>+K64</f>
        <v>0</v>
      </c>
      <c r="L659" s="156"/>
      <c r="M659" s="156"/>
      <c r="N659" s="41">
        <f>+N64</f>
        <v>0</v>
      </c>
      <c r="P659" s="191"/>
    </row>
    <row r="660" spans="2:17" outlineLevel="2" x14ac:dyDescent="0.35">
      <c r="C660" s="29" t="s">
        <v>79</v>
      </c>
      <c r="D660" s="237"/>
      <c r="E660" s="237" t="s">
        <v>672</v>
      </c>
      <c r="F660" s="33"/>
      <c r="G660" s="158">
        <f>+G53</f>
        <v>0</v>
      </c>
      <c r="H660" s="156"/>
      <c r="I660" s="156"/>
      <c r="J660" s="156"/>
      <c r="K660" s="158">
        <f>+K53</f>
        <v>0</v>
      </c>
      <c r="L660" s="156"/>
      <c r="M660" s="156"/>
      <c r="N660" s="158">
        <f>+N53</f>
        <v>0</v>
      </c>
      <c r="P660" s="191"/>
    </row>
    <row r="661" spans="2:17" outlineLevel="2" x14ac:dyDescent="0.35">
      <c r="C661" s="29" t="s">
        <v>673</v>
      </c>
      <c r="D661" s="237"/>
      <c r="E661" s="237" t="s">
        <v>674</v>
      </c>
      <c r="F661" s="33"/>
      <c r="G661" s="159"/>
      <c r="H661" s="160"/>
      <c r="I661" s="156"/>
      <c r="J661" s="161"/>
      <c r="K661" s="159"/>
      <c r="L661" s="160"/>
      <c r="M661" s="161"/>
      <c r="N661" s="159"/>
      <c r="P661" s="191"/>
    </row>
    <row r="662" spans="2:17" outlineLevel="2" x14ac:dyDescent="0.35">
      <c r="C662" s="29" t="s">
        <v>675</v>
      </c>
      <c r="D662" s="237"/>
      <c r="E662" s="237" t="s">
        <v>676</v>
      </c>
      <c r="F662" s="33"/>
      <c r="G662" s="159"/>
      <c r="H662" s="160"/>
      <c r="I662" s="156"/>
      <c r="J662" s="161"/>
      <c r="K662" s="159"/>
      <c r="L662" s="160"/>
      <c r="M662" s="161"/>
      <c r="N662" s="159"/>
      <c r="P662" s="191"/>
    </row>
    <row r="663" spans="2:17" outlineLevel="2" x14ac:dyDescent="0.35">
      <c r="C663" s="177" t="s">
        <v>131</v>
      </c>
      <c r="D663" s="190" t="s">
        <v>677</v>
      </c>
      <c r="E663" s="190" t="s">
        <v>677</v>
      </c>
      <c r="F663" s="33"/>
      <c r="G663" s="163">
        <f>+G104</f>
        <v>0</v>
      </c>
      <c r="H663" s="156"/>
      <c r="I663" s="156"/>
      <c r="J663" s="156"/>
      <c r="K663" s="163">
        <f>+K104</f>
        <v>0</v>
      </c>
      <c r="L663" s="156"/>
      <c r="M663" s="156"/>
      <c r="N663" s="163">
        <f>+N104</f>
        <v>0</v>
      </c>
      <c r="P663" s="191"/>
    </row>
    <row r="664" spans="2:17" outlineLevel="2" x14ac:dyDescent="0.35">
      <c r="B664" s="48"/>
      <c r="C664" s="56"/>
      <c r="D664" s="136"/>
      <c r="E664" s="136"/>
      <c r="F664" s="33"/>
      <c r="G664" s="173"/>
      <c r="H664" s="172"/>
      <c r="I664" s="172"/>
      <c r="J664" s="172"/>
      <c r="K664" s="173"/>
      <c r="L664" s="172"/>
      <c r="M664" s="172"/>
      <c r="N664" s="173"/>
      <c r="O664" s="48"/>
      <c r="P664" s="191"/>
      <c r="Q664" s="48"/>
    </row>
    <row r="665" spans="2:17" outlineLevel="2" x14ac:dyDescent="0.35">
      <c r="C665" s="216" t="s">
        <v>678</v>
      </c>
      <c r="D665" s="190" t="s">
        <v>679</v>
      </c>
      <c r="E665" s="190" t="s">
        <v>679</v>
      </c>
      <c r="F665" s="33"/>
      <c r="G665" s="39">
        <f>+SUM(G658:G663)</f>
        <v>0</v>
      </c>
      <c r="H665" s="156"/>
      <c r="I665" s="156"/>
      <c r="J665" s="156"/>
      <c r="K665" s="39">
        <f>+SUM(K658:K663)</f>
        <v>0</v>
      </c>
      <c r="L665" s="156"/>
      <c r="M665" s="156"/>
      <c r="N665" s="39">
        <f>+SUM(N658:N663)</f>
        <v>0</v>
      </c>
      <c r="P665" s="191"/>
    </row>
    <row r="666" spans="2:17" outlineLevel="2" x14ac:dyDescent="0.35">
      <c r="B666" s="48"/>
      <c r="C666" s="56"/>
      <c r="D666" s="136"/>
      <c r="E666" s="136"/>
      <c r="F666" s="33"/>
      <c r="G666" s="173"/>
      <c r="H666" s="172"/>
      <c r="I666" s="172"/>
      <c r="J666" s="172"/>
      <c r="K666" s="173"/>
      <c r="L666" s="172"/>
      <c r="M666" s="172"/>
      <c r="N666" s="173"/>
      <c r="O666" s="48"/>
      <c r="P666" s="191"/>
      <c r="Q666" s="48"/>
    </row>
    <row r="667" spans="2:17" outlineLevel="2" x14ac:dyDescent="0.35">
      <c r="C667" s="143" t="s">
        <v>837</v>
      </c>
      <c r="D667" s="139"/>
      <c r="E667" s="139"/>
      <c r="F667" s="72"/>
      <c r="G667" s="142" t="str">
        <f>IF(G654-G665=0,"ok","errore")</f>
        <v>ok</v>
      </c>
      <c r="H667" s="172"/>
      <c r="I667" s="172"/>
      <c r="J667" s="246"/>
      <c r="K667" s="142" t="str">
        <f>IF(K654-K665=0,"ok","errore")</f>
        <v>ok</v>
      </c>
      <c r="L667" s="172"/>
      <c r="M667" s="246"/>
      <c r="N667" s="142" t="str">
        <f>IF(N654-N665=0,"ok","errore")</f>
        <v>ok</v>
      </c>
      <c r="P667" s="191"/>
    </row>
    <row r="668" spans="2:17" outlineLevel="1" x14ac:dyDescent="0.35">
      <c r="B668" s="248"/>
      <c r="C668" s="248"/>
      <c r="D668" s="249"/>
      <c r="E668" s="249"/>
      <c r="F668" s="248"/>
      <c r="G668" s="173"/>
      <c r="H668" s="172"/>
      <c r="I668" s="172"/>
      <c r="J668" s="172"/>
      <c r="K668" s="172"/>
      <c r="L668" s="172"/>
      <c r="M668" s="172"/>
      <c r="N668" s="172"/>
      <c r="P668" s="191"/>
    </row>
    <row r="669" spans="2:17" x14ac:dyDescent="0.35">
      <c r="D669" s="133"/>
      <c r="E669" s="133"/>
      <c r="F669" s="26"/>
      <c r="G669" s="173"/>
      <c r="H669" s="172"/>
      <c r="I669" s="172"/>
      <c r="J669" s="172"/>
      <c r="K669" s="172"/>
      <c r="L669" s="172"/>
      <c r="M669" s="172"/>
      <c r="N669" s="172"/>
      <c r="P669" s="191"/>
    </row>
    <row r="670" spans="2:17" x14ac:dyDescent="0.35">
      <c r="D670" s="133"/>
      <c r="E670" s="133"/>
      <c r="G670" s="173"/>
      <c r="H670" s="172"/>
      <c r="I670" s="172"/>
      <c r="J670" s="172"/>
      <c r="K670" s="172"/>
      <c r="L670" s="172"/>
      <c r="M670" s="172"/>
      <c r="N670" s="172"/>
      <c r="P670" s="191"/>
    </row>
    <row r="671" spans="2:17" x14ac:dyDescent="0.35">
      <c r="G671" s="173"/>
      <c r="H671" s="172"/>
      <c r="I671" s="172"/>
      <c r="J671" s="172"/>
      <c r="K671" s="172"/>
      <c r="L671" s="172"/>
      <c r="M671" s="172"/>
      <c r="N671" s="172"/>
      <c r="P671" s="15"/>
    </row>
    <row r="672" spans="2:17" x14ac:dyDescent="0.35">
      <c r="G672" s="173"/>
      <c r="H672" s="172"/>
      <c r="I672" s="172"/>
      <c r="J672" s="172"/>
      <c r="K672" s="172"/>
      <c r="L672" s="172"/>
      <c r="M672" s="172"/>
      <c r="N672" s="172"/>
      <c r="P672" s="15"/>
    </row>
    <row r="673" spans="7:16" x14ac:dyDescent="0.35">
      <c r="G673" s="173"/>
      <c r="H673" s="172"/>
      <c r="I673" s="172"/>
      <c r="J673" s="172"/>
      <c r="K673" s="172"/>
      <c r="L673" s="172"/>
      <c r="M673" s="172"/>
      <c r="N673" s="172"/>
      <c r="P673" s="15"/>
    </row>
    <row r="674" spans="7:16" x14ac:dyDescent="0.35">
      <c r="G674" s="173"/>
      <c r="H674" s="172"/>
      <c r="I674" s="172"/>
      <c r="J674" s="172"/>
      <c r="K674" s="172"/>
      <c r="L674" s="172"/>
      <c r="M674" s="172"/>
      <c r="N674" s="172"/>
      <c r="P674" s="15"/>
    </row>
    <row r="675" spans="7:16" x14ac:dyDescent="0.35">
      <c r="G675" s="173"/>
      <c r="H675" s="172"/>
      <c r="I675" s="172"/>
      <c r="J675" s="172"/>
      <c r="K675" s="172"/>
      <c r="L675" s="172"/>
      <c r="M675" s="172"/>
      <c r="N675" s="172"/>
      <c r="P675" s="15"/>
    </row>
    <row r="676" spans="7:16" x14ac:dyDescent="0.35">
      <c r="G676" s="173"/>
      <c r="H676" s="172"/>
      <c r="I676" s="172"/>
      <c r="J676" s="172"/>
      <c r="K676" s="172"/>
      <c r="L676" s="172"/>
      <c r="M676" s="172"/>
      <c r="N676" s="172"/>
      <c r="P676" s="15"/>
    </row>
    <row r="677" spans="7:16" x14ac:dyDescent="0.35">
      <c r="G677" s="173"/>
      <c r="H677" s="172"/>
      <c r="I677" s="172"/>
      <c r="J677" s="172"/>
      <c r="K677" s="172"/>
      <c r="L677" s="172"/>
      <c r="M677" s="172"/>
      <c r="N677" s="172"/>
      <c r="P677" s="15"/>
    </row>
    <row r="678" spans="7:16" x14ac:dyDescent="0.35">
      <c r="G678" s="173"/>
      <c r="H678" s="172"/>
      <c r="I678" s="172"/>
      <c r="J678" s="172"/>
      <c r="K678" s="172"/>
      <c r="L678" s="172"/>
      <c r="M678" s="172"/>
      <c r="N678" s="172"/>
      <c r="P678" s="15"/>
    </row>
    <row r="679" spans="7:16" x14ac:dyDescent="0.35">
      <c r="G679" s="173"/>
      <c r="H679" s="172"/>
      <c r="I679" s="172"/>
      <c r="J679" s="172"/>
      <c r="K679" s="172"/>
      <c r="L679" s="172"/>
      <c r="M679" s="172"/>
      <c r="N679" s="172"/>
      <c r="P679" s="15"/>
    </row>
    <row r="680" spans="7:16" x14ac:dyDescent="0.35">
      <c r="G680" s="173"/>
      <c r="H680" s="172"/>
      <c r="I680" s="172"/>
      <c r="J680" s="172"/>
      <c r="K680" s="172"/>
      <c r="L680" s="172"/>
      <c r="M680" s="172"/>
      <c r="N680" s="172"/>
      <c r="P680" s="15"/>
    </row>
    <row r="681" spans="7:16" x14ac:dyDescent="0.35">
      <c r="G681" s="173"/>
      <c r="H681" s="172"/>
      <c r="I681" s="172"/>
      <c r="J681" s="172"/>
      <c r="K681" s="172"/>
      <c r="L681" s="172"/>
      <c r="M681" s="172"/>
      <c r="N681" s="172"/>
      <c r="P681" s="15"/>
    </row>
    <row r="682" spans="7:16" x14ac:dyDescent="0.35">
      <c r="G682" s="173"/>
      <c r="H682" s="172"/>
      <c r="I682" s="172"/>
      <c r="J682" s="172"/>
      <c r="K682" s="172"/>
      <c r="L682" s="172"/>
      <c r="M682" s="172"/>
      <c r="N682" s="172"/>
      <c r="P682" s="15"/>
    </row>
    <row r="683" spans="7:16" x14ac:dyDescent="0.35">
      <c r="G683" s="173"/>
      <c r="H683" s="172"/>
      <c r="I683" s="172"/>
      <c r="J683" s="172"/>
      <c r="K683" s="172"/>
      <c r="L683" s="172"/>
      <c r="M683" s="172"/>
      <c r="N683" s="172"/>
      <c r="P683" s="15"/>
    </row>
    <row r="684" spans="7:16" x14ac:dyDescent="0.35">
      <c r="G684" s="173"/>
      <c r="H684" s="172"/>
      <c r="I684" s="172"/>
      <c r="J684" s="172"/>
      <c r="K684" s="172"/>
      <c r="L684" s="172"/>
      <c r="M684" s="172"/>
      <c r="N684" s="172"/>
      <c r="P684" s="15"/>
    </row>
    <row r="685" spans="7:16" x14ac:dyDescent="0.35">
      <c r="G685" s="173"/>
      <c r="H685" s="172"/>
      <c r="I685" s="172"/>
      <c r="J685" s="172"/>
      <c r="K685" s="172"/>
      <c r="L685" s="172"/>
      <c r="M685" s="172"/>
      <c r="N685" s="172"/>
      <c r="P685" s="15"/>
    </row>
    <row r="686" spans="7:16" x14ac:dyDescent="0.35">
      <c r="G686" s="173"/>
      <c r="H686" s="172"/>
      <c r="I686" s="172"/>
      <c r="J686" s="172"/>
      <c r="K686" s="172"/>
      <c r="L686" s="172"/>
      <c r="M686" s="172"/>
      <c r="N686" s="172"/>
      <c r="P686" s="15"/>
    </row>
    <row r="687" spans="7:16" x14ac:dyDescent="0.35">
      <c r="G687" s="173"/>
      <c r="H687" s="172"/>
      <c r="I687" s="172"/>
      <c r="J687" s="172"/>
      <c r="K687" s="172"/>
      <c r="L687" s="172"/>
      <c r="M687" s="172"/>
      <c r="N687" s="172"/>
      <c r="P687" s="15"/>
    </row>
    <row r="688" spans="7:16" x14ac:dyDescent="0.35">
      <c r="G688" s="173"/>
      <c r="H688" s="172"/>
      <c r="I688" s="172"/>
      <c r="J688" s="172"/>
      <c r="K688" s="172"/>
      <c r="L688" s="172"/>
      <c r="M688" s="172"/>
      <c r="N688" s="172"/>
      <c r="P688" s="15"/>
    </row>
    <row r="689" spans="7:16" x14ac:dyDescent="0.35">
      <c r="G689" s="173"/>
      <c r="H689" s="172"/>
      <c r="I689" s="172"/>
      <c r="J689" s="172"/>
      <c r="K689" s="172"/>
      <c r="L689" s="172"/>
      <c r="M689" s="172"/>
      <c r="N689" s="172"/>
      <c r="P689" s="15"/>
    </row>
    <row r="690" spans="7:16" x14ac:dyDescent="0.35">
      <c r="G690" s="173"/>
      <c r="H690" s="172"/>
      <c r="I690" s="172"/>
      <c r="J690" s="172"/>
      <c r="K690" s="172"/>
      <c r="L690" s="172"/>
      <c r="M690" s="172"/>
      <c r="N690" s="172"/>
      <c r="P690" s="15"/>
    </row>
    <row r="691" spans="7:16" x14ac:dyDescent="0.35">
      <c r="G691" s="173"/>
      <c r="H691" s="172"/>
      <c r="I691" s="172"/>
      <c r="J691" s="172"/>
      <c r="K691" s="172"/>
      <c r="L691" s="172"/>
      <c r="M691" s="172"/>
      <c r="N691" s="172"/>
      <c r="P691" s="15"/>
    </row>
    <row r="692" spans="7:16" x14ac:dyDescent="0.35">
      <c r="G692" s="173"/>
      <c r="H692" s="172"/>
      <c r="I692" s="172"/>
      <c r="J692" s="172"/>
      <c r="K692" s="172"/>
      <c r="L692" s="172"/>
      <c r="M692" s="172"/>
      <c r="N692" s="172"/>
      <c r="P692" s="15"/>
    </row>
    <row r="693" spans="7:16" x14ac:dyDescent="0.35">
      <c r="G693" s="173"/>
      <c r="H693" s="172"/>
      <c r="I693" s="172"/>
      <c r="J693" s="172"/>
      <c r="K693" s="172"/>
      <c r="L693" s="172"/>
      <c r="M693" s="172"/>
      <c r="N693" s="172"/>
      <c r="P693" s="15"/>
    </row>
    <row r="694" spans="7:16" x14ac:dyDescent="0.35">
      <c r="G694" s="173"/>
      <c r="H694" s="172"/>
      <c r="I694" s="172"/>
      <c r="J694" s="172"/>
      <c r="K694" s="172"/>
      <c r="L694" s="172"/>
      <c r="M694" s="172"/>
      <c r="N694" s="172"/>
      <c r="P694" s="15"/>
    </row>
    <row r="695" spans="7:16" x14ac:dyDescent="0.35">
      <c r="G695" s="173"/>
      <c r="H695" s="172"/>
      <c r="I695" s="172"/>
      <c r="J695" s="172"/>
      <c r="K695" s="172"/>
      <c r="L695" s="172"/>
      <c r="M695" s="172"/>
      <c r="N695" s="172"/>
      <c r="P695" s="15"/>
    </row>
    <row r="696" spans="7:16" x14ac:dyDescent="0.35">
      <c r="G696" s="173"/>
      <c r="H696" s="172"/>
      <c r="I696" s="172"/>
      <c r="J696" s="172"/>
      <c r="K696" s="172"/>
      <c r="L696" s="172"/>
      <c r="M696" s="172"/>
      <c r="N696" s="172"/>
      <c r="P696" s="15"/>
    </row>
    <row r="697" spans="7:16" x14ac:dyDescent="0.35">
      <c r="G697" s="173"/>
      <c r="H697" s="172"/>
      <c r="I697" s="172"/>
      <c r="J697" s="172"/>
      <c r="K697" s="172"/>
      <c r="L697" s="172"/>
      <c r="M697" s="172"/>
      <c r="N697" s="172"/>
      <c r="P697" s="15"/>
    </row>
    <row r="698" spans="7:16" x14ac:dyDescent="0.35">
      <c r="G698" s="173"/>
      <c r="H698" s="172"/>
      <c r="I698" s="172"/>
      <c r="J698" s="172"/>
      <c r="K698" s="172"/>
      <c r="L698" s="172"/>
      <c r="M698" s="172"/>
      <c r="N698" s="172"/>
      <c r="P698" s="15"/>
    </row>
    <row r="699" spans="7:16" x14ac:dyDescent="0.35">
      <c r="G699" s="173"/>
      <c r="H699" s="172"/>
      <c r="I699" s="172"/>
      <c r="J699" s="172"/>
      <c r="K699" s="172"/>
      <c r="L699" s="172"/>
      <c r="M699" s="172"/>
      <c r="N699" s="172"/>
      <c r="P699" s="15"/>
    </row>
    <row r="700" spans="7:16" x14ac:dyDescent="0.35">
      <c r="G700" s="173"/>
      <c r="H700" s="172"/>
      <c r="I700" s="172"/>
      <c r="J700" s="172"/>
      <c r="K700" s="172"/>
      <c r="L700" s="172"/>
      <c r="M700" s="172"/>
      <c r="N700" s="172"/>
      <c r="P700" s="15"/>
    </row>
    <row r="701" spans="7:16" x14ac:dyDescent="0.35">
      <c r="G701" s="173"/>
      <c r="H701" s="172"/>
      <c r="I701" s="172"/>
      <c r="J701" s="172"/>
      <c r="K701" s="172"/>
      <c r="L701" s="172"/>
      <c r="M701" s="172"/>
      <c r="N701" s="172"/>
      <c r="P701" s="15"/>
    </row>
    <row r="702" spans="7:16" x14ac:dyDescent="0.35">
      <c r="G702" s="173"/>
      <c r="H702" s="172"/>
      <c r="I702" s="172"/>
      <c r="J702" s="172"/>
      <c r="K702" s="172"/>
      <c r="L702" s="172"/>
      <c r="M702" s="172"/>
      <c r="N702" s="172"/>
      <c r="P702" s="15"/>
    </row>
    <row r="703" spans="7:16" x14ac:dyDescent="0.35">
      <c r="G703" s="173"/>
      <c r="H703" s="172"/>
      <c r="I703" s="172"/>
      <c r="J703" s="172"/>
      <c r="K703" s="172"/>
      <c r="L703" s="172"/>
      <c r="M703" s="172"/>
      <c r="N703" s="172"/>
      <c r="P703" s="15"/>
    </row>
    <row r="704" spans="7:16" x14ac:dyDescent="0.35">
      <c r="G704" s="173"/>
      <c r="H704" s="172"/>
      <c r="I704" s="172"/>
      <c r="J704" s="172"/>
      <c r="K704" s="172"/>
      <c r="L704" s="172"/>
      <c r="M704" s="172"/>
      <c r="N704" s="172"/>
      <c r="P704" s="15"/>
    </row>
    <row r="705" spans="7:16" x14ac:dyDescent="0.35">
      <c r="G705" s="173"/>
      <c r="H705" s="172"/>
      <c r="I705" s="172"/>
      <c r="J705" s="172"/>
      <c r="K705" s="172"/>
      <c r="L705" s="172"/>
      <c r="M705" s="172"/>
      <c r="N705" s="172"/>
      <c r="P705" s="15"/>
    </row>
    <row r="706" spans="7:16" x14ac:dyDescent="0.35">
      <c r="G706" s="173"/>
      <c r="H706" s="172"/>
      <c r="I706" s="172"/>
      <c r="J706" s="172"/>
      <c r="K706" s="172"/>
      <c r="L706" s="172"/>
      <c r="M706" s="172"/>
      <c r="N706" s="172"/>
      <c r="P706" s="15"/>
    </row>
  </sheetData>
  <conditionalFormatting sqref="G609">
    <cfRule type="cellIs" dxfId="3" priority="1" operator="equal">
      <formula>"errore"</formula>
    </cfRule>
    <cfRule type="cellIs" dxfId="2" priority="2" operator="equal">
      <formula>"ok"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&amp;RAnn. "X" all'All. "A" alla delibera n. 6/2026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56BFB-DDD2-4535-9A21-33C3B2AC3697}">
  <sheetPr>
    <tabColor theme="5"/>
  </sheetPr>
  <dimension ref="A1:AI400"/>
  <sheetViews>
    <sheetView showGridLines="0" zoomScale="90" zoomScaleNormal="90" workbookViewId="0">
      <pane xSplit="3" ySplit="5" topLeftCell="D82" activePane="bottomRight" state="frozen"/>
      <selection pane="topRight"/>
      <selection pane="bottomLeft"/>
      <selection pane="bottomRight" activeCell="C2" sqref="C2"/>
    </sheetView>
  </sheetViews>
  <sheetFormatPr defaultColWidth="12.1796875" defaultRowHeight="13" outlineLevelRow="2" outlineLevelCol="1" x14ac:dyDescent="0.35"/>
  <cols>
    <col min="1" max="2" width="2.7265625" style="15" customWidth="1"/>
    <col min="3" max="3" width="90.7265625" style="15" customWidth="1"/>
    <col min="4" max="4" width="16.54296875" style="27" customWidth="1"/>
    <col min="5" max="7" width="16.54296875" style="28" customWidth="1" outlineLevel="1"/>
    <col min="8" max="8" width="16.54296875" style="28" customWidth="1"/>
    <col min="9" max="10" width="16.54296875" style="28" customWidth="1" outlineLevel="1"/>
    <col min="11" max="11" width="1.81640625" style="15" customWidth="1"/>
    <col min="12" max="18" width="16.54296875" style="15" customWidth="1"/>
    <col min="19" max="19" width="1.81640625" style="15" customWidth="1"/>
    <col min="20" max="26" width="16.54296875" style="15" customWidth="1"/>
    <col min="27" max="27" width="1.81640625" style="15" customWidth="1"/>
    <col min="28" max="34" width="16.54296875" style="15" customWidth="1"/>
    <col min="35" max="35" width="4.26953125" style="15" customWidth="1"/>
    <col min="36" max="16384" width="12.1796875" style="15"/>
  </cols>
  <sheetData>
    <row r="1" spans="1:35" x14ac:dyDescent="0.35">
      <c r="D1" s="40"/>
      <c r="E1" s="40"/>
      <c r="F1" s="40"/>
      <c r="G1" s="40"/>
      <c r="H1" s="40"/>
      <c r="I1" s="40"/>
      <c r="J1" s="40"/>
      <c r="K1" s="40"/>
    </row>
    <row r="2" spans="1:35" s="81" customFormat="1" ht="21" x14ac:dyDescent="0.35">
      <c r="A2" s="15"/>
      <c r="B2" s="79"/>
      <c r="C2" s="80" t="s">
        <v>934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</row>
    <row r="3" spans="1:35" x14ac:dyDescent="0.35">
      <c r="D3" s="133"/>
      <c r="E3" s="133"/>
      <c r="F3" s="133"/>
      <c r="G3" s="133"/>
      <c r="H3" s="133"/>
      <c r="I3" s="133"/>
      <c r="J3" s="133"/>
      <c r="K3" s="133"/>
    </row>
    <row r="4" spans="1:35" ht="13.5" thickBot="1" x14ac:dyDescent="0.4">
      <c r="D4" s="17" t="s">
        <v>929</v>
      </c>
      <c r="E4" s="18"/>
      <c r="F4" s="18"/>
      <c r="G4" s="18"/>
      <c r="H4" s="18"/>
      <c r="I4" s="18"/>
      <c r="J4" s="18"/>
      <c r="L4" s="17" t="s">
        <v>931</v>
      </c>
      <c r="M4" s="18"/>
      <c r="N4" s="18"/>
      <c r="O4" s="18"/>
      <c r="P4" s="18"/>
      <c r="Q4" s="18"/>
      <c r="R4" s="18"/>
      <c r="T4" s="17" t="s">
        <v>932</v>
      </c>
      <c r="U4" s="18"/>
      <c r="V4" s="18"/>
      <c r="W4" s="18"/>
      <c r="X4" s="18"/>
      <c r="Y4" s="18"/>
      <c r="Z4" s="18"/>
      <c r="AB4" s="17" t="s">
        <v>933</v>
      </c>
      <c r="AC4" s="18"/>
      <c r="AD4" s="18"/>
      <c r="AE4" s="18"/>
      <c r="AF4" s="18"/>
      <c r="AG4" s="18"/>
      <c r="AH4" s="18"/>
    </row>
    <row r="5" spans="1:35" s="16" customFormat="1" ht="39.65" customHeight="1" x14ac:dyDescent="0.35">
      <c r="A5" s="15"/>
      <c r="C5" s="124" t="s">
        <v>9</v>
      </c>
      <c r="D5" s="123" t="s">
        <v>12</v>
      </c>
      <c r="E5" s="141" t="s">
        <v>13</v>
      </c>
      <c r="F5" s="141" t="s">
        <v>14</v>
      </c>
      <c r="G5" s="141" t="s">
        <v>15</v>
      </c>
      <c r="H5" s="123" t="s">
        <v>16</v>
      </c>
      <c r="I5" s="141" t="s">
        <v>14</v>
      </c>
      <c r="J5" s="141" t="s">
        <v>15</v>
      </c>
      <c r="L5" s="123" t="s">
        <v>12</v>
      </c>
      <c r="M5" s="141" t="s">
        <v>13</v>
      </c>
      <c r="N5" s="141" t="s">
        <v>14</v>
      </c>
      <c r="O5" s="141" t="s">
        <v>15</v>
      </c>
      <c r="P5" s="123" t="s">
        <v>16</v>
      </c>
      <c r="Q5" s="141" t="s">
        <v>14</v>
      </c>
      <c r="R5" s="141" t="s">
        <v>15</v>
      </c>
      <c r="T5" s="123" t="s">
        <v>12</v>
      </c>
      <c r="U5" s="141" t="s">
        <v>13</v>
      </c>
      <c r="V5" s="141" t="s">
        <v>14</v>
      </c>
      <c r="W5" s="141" t="s">
        <v>15</v>
      </c>
      <c r="X5" s="123" t="s">
        <v>16</v>
      </c>
      <c r="Y5" s="141" t="s">
        <v>14</v>
      </c>
      <c r="Z5" s="141" t="s">
        <v>15</v>
      </c>
      <c r="AB5" s="123" t="s">
        <v>12</v>
      </c>
      <c r="AC5" s="141" t="s">
        <v>13</v>
      </c>
      <c r="AD5" s="141" t="s">
        <v>14</v>
      </c>
      <c r="AE5" s="141" t="s">
        <v>15</v>
      </c>
      <c r="AF5" s="123" t="s">
        <v>16</v>
      </c>
      <c r="AG5" s="141" t="s">
        <v>14</v>
      </c>
      <c r="AH5" s="141" t="s">
        <v>15</v>
      </c>
    </row>
    <row r="6" spans="1:35" s="21" customFormat="1" x14ac:dyDescent="0.35">
      <c r="A6" s="15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T6" s="134"/>
      <c r="U6" s="134"/>
      <c r="V6" s="134"/>
      <c r="W6" s="134"/>
      <c r="X6" s="134"/>
      <c r="Y6" s="134"/>
      <c r="Z6" s="134"/>
      <c r="AB6" s="134"/>
      <c r="AC6" s="134"/>
      <c r="AD6" s="134"/>
      <c r="AE6" s="134"/>
      <c r="AF6" s="134"/>
      <c r="AG6" s="134"/>
      <c r="AH6" s="134"/>
    </row>
    <row r="7" spans="1:35" x14ac:dyDescent="0.35">
      <c r="C7" s="47"/>
      <c r="D7" s="26"/>
      <c r="E7" s="180"/>
      <c r="F7" s="180"/>
      <c r="G7" s="180"/>
      <c r="H7" s="180"/>
      <c r="I7" s="180"/>
      <c r="J7" s="180"/>
      <c r="L7" s="26"/>
      <c r="M7" s="180"/>
      <c r="N7" s="180"/>
      <c r="O7" s="180"/>
      <c r="P7" s="180"/>
      <c r="Q7" s="180"/>
      <c r="R7" s="180"/>
      <c r="T7" s="26"/>
      <c r="U7" s="180"/>
      <c r="V7" s="180"/>
      <c r="W7" s="180"/>
      <c r="X7" s="180"/>
      <c r="Y7" s="180"/>
      <c r="Z7" s="180"/>
      <c r="AB7" s="26"/>
      <c r="AC7" s="180"/>
      <c r="AD7" s="180"/>
      <c r="AE7" s="180"/>
      <c r="AF7" s="180"/>
      <c r="AG7" s="180"/>
      <c r="AH7" s="180"/>
    </row>
    <row r="8" spans="1:35" s="147" customFormat="1" ht="23.5" x14ac:dyDescent="0.35">
      <c r="A8" s="15"/>
      <c r="B8" s="144"/>
      <c r="C8" s="153" t="s">
        <v>928</v>
      </c>
      <c r="D8" s="146"/>
      <c r="E8" s="182"/>
      <c r="F8" s="182"/>
      <c r="G8" s="182"/>
      <c r="H8" s="182"/>
      <c r="I8" s="182"/>
      <c r="J8" s="182"/>
      <c r="K8" s="182"/>
      <c r="L8" s="146"/>
      <c r="M8" s="182"/>
      <c r="N8" s="182"/>
      <c r="O8" s="182"/>
      <c r="P8" s="182"/>
      <c r="Q8" s="182"/>
      <c r="R8" s="182"/>
      <c r="T8" s="146"/>
      <c r="U8" s="182"/>
      <c r="V8" s="182"/>
      <c r="W8" s="182"/>
      <c r="X8" s="182"/>
      <c r="Y8" s="182"/>
      <c r="Z8" s="182"/>
      <c r="AB8" s="146"/>
      <c r="AC8" s="182"/>
      <c r="AD8" s="182"/>
      <c r="AE8" s="182"/>
      <c r="AF8" s="182"/>
      <c r="AG8" s="182"/>
      <c r="AH8" s="182"/>
    </row>
    <row r="9" spans="1:35" outlineLevel="1" x14ac:dyDescent="0.35">
      <c r="C9" s="47"/>
      <c r="D9" s="26"/>
      <c r="E9" s="180"/>
      <c r="F9" s="180"/>
      <c r="G9" s="180"/>
      <c r="H9" s="180"/>
      <c r="I9" s="180"/>
      <c r="J9" s="180"/>
      <c r="L9" s="26"/>
      <c r="M9" s="180"/>
      <c r="N9" s="180"/>
      <c r="O9" s="180"/>
      <c r="P9" s="180"/>
      <c r="Q9" s="180"/>
      <c r="R9" s="180"/>
      <c r="T9" s="26"/>
      <c r="U9" s="180"/>
      <c r="V9" s="180"/>
      <c r="W9" s="180"/>
      <c r="X9" s="180"/>
      <c r="Y9" s="180"/>
      <c r="Z9" s="180"/>
      <c r="AB9" s="26"/>
      <c r="AC9" s="180"/>
      <c r="AD9" s="180"/>
      <c r="AE9" s="180"/>
      <c r="AF9" s="180"/>
      <c r="AG9" s="180"/>
      <c r="AH9" s="180"/>
    </row>
    <row r="10" spans="1:35" s="150" customFormat="1" ht="18.5" outlineLevel="1" x14ac:dyDescent="0.35">
      <c r="A10" s="15"/>
      <c r="C10" s="149" t="s">
        <v>134</v>
      </c>
      <c r="D10" s="149"/>
      <c r="E10" s="174"/>
      <c r="F10" s="174"/>
      <c r="G10" s="174"/>
      <c r="H10" s="174"/>
      <c r="I10" s="174"/>
      <c r="J10" s="174"/>
      <c r="K10" s="24"/>
      <c r="L10" s="149"/>
      <c r="M10" s="174"/>
      <c r="N10" s="174"/>
      <c r="O10" s="174"/>
      <c r="P10" s="174"/>
      <c r="Q10" s="174"/>
      <c r="R10" s="174"/>
      <c r="T10" s="149"/>
      <c r="U10" s="174"/>
      <c r="V10" s="174"/>
      <c r="W10" s="174"/>
      <c r="X10" s="174"/>
      <c r="Y10" s="174"/>
      <c r="Z10" s="174"/>
      <c r="AB10" s="149"/>
      <c r="AC10" s="174"/>
      <c r="AD10" s="174"/>
      <c r="AE10" s="174"/>
      <c r="AF10" s="174"/>
      <c r="AG10" s="174"/>
      <c r="AH10" s="174"/>
    </row>
    <row r="11" spans="1:35" outlineLevel="2" x14ac:dyDescent="0.35">
      <c r="C11" s="47"/>
      <c r="D11" s="26"/>
      <c r="E11" s="180"/>
      <c r="F11" s="180"/>
      <c r="G11" s="180"/>
      <c r="H11" s="180"/>
      <c r="I11" s="180"/>
      <c r="J11" s="180"/>
      <c r="L11" s="26"/>
      <c r="M11" s="180"/>
      <c r="N11" s="180"/>
      <c r="O11" s="180"/>
      <c r="P11" s="180"/>
      <c r="Q11" s="180"/>
      <c r="R11" s="180"/>
      <c r="T11" s="26"/>
      <c r="U11" s="180"/>
      <c r="V11" s="180"/>
      <c r="W11" s="180"/>
      <c r="X11" s="180"/>
      <c r="Y11" s="180"/>
      <c r="Z11" s="180"/>
      <c r="AB11" s="26"/>
      <c r="AC11" s="180"/>
      <c r="AD11" s="180"/>
      <c r="AE11" s="180"/>
      <c r="AF11" s="180"/>
      <c r="AG11" s="180"/>
      <c r="AH11" s="180"/>
    </row>
    <row r="12" spans="1:35" outlineLevel="2" x14ac:dyDescent="0.35">
      <c r="C12" s="29" t="s">
        <v>135</v>
      </c>
      <c r="D12" s="183">
        <f>+D13</f>
        <v>0</v>
      </c>
      <c r="E12" s="156"/>
      <c r="F12" s="156"/>
      <c r="G12" s="156"/>
      <c r="H12" s="156"/>
      <c r="I12" s="156"/>
      <c r="J12" s="156"/>
      <c r="K12" s="48"/>
      <c r="L12" s="183">
        <f>+L13</f>
        <v>0</v>
      </c>
      <c r="M12" s="156"/>
      <c r="N12" s="156"/>
      <c r="O12" s="156"/>
      <c r="P12" s="156"/>
      <c r="Q12" s="156"/>
      <c r="R12" s="156"/>
      <c r="T12" s="183">
        <f>+T13</f>
        <v>0</v>
      </c>
      <c r="U12" s="156"/>
      <c r="V12" s="156"/>
      <c r="W12" s="156"/>
      <c r="X12" s="156"/>
      <c r="Y12" s="156"/>
      <c r="Z12" s="156"/>
      <c r="AB12" s="183">
        <f>+AB13</f>
        <v>0</v>
      </c>
      <c r="AC12" s="156"/>
      <c r="AD12" s="156"/>
      <c r="AE12" s="156"/>
      <c r="AF12" s="156"/>
      <c r="AG12" s="156"/>
      <c r="AH12" s="156"/>
    </row>
    <row r="13" spans="1:35" outlineLevel="2" x14ac:dyDescent="0.35">
      <c r="C13" s="49" t="s">
        <v>137</v>
      </c>
      <c r="D13" s="39">
        <f>+D14+D40</f>
        <v>0</v>
      </c>
      <c r="E13" s="156"/>
      <c r="F13" s="156"/>
      <c r="G13" s="156"/>
      <c r="H13" s="156"/>
      <c r="I13" s="156"/>
      <c r="J13" s="156"/>
      <c r="K13" s="48"/>
      <c r="L13" s="39">
        <f>+L14+L40</f>
        <v>0</v>
      </c>
      <c r="M13" s="156"/>
      <c r="N13" s="156"/>
      <c r="O13" s="156"/>
      <c r="P13" s="156"/>
      <c r="Q13" s="156"/>
      <c r="R13" s="156"/>
      <c r="T13" s="39">
        <f>+T14+T40</f>
        <v>0</v>
      </c>
      <c r="U13" s="156"/>
      <c r="V13" s="156"/>
      <c r="W13" s="156"/>
      <c r="X13" s="156"/>
      <c r="Y13" s="156"/>
      <c r="Z13" s="156"/>
      <c r="AB13" s="39">
        <f>+AB14+AB40</f>
        <v>0</v>
      </c>
      <c r="AC13" s="156"/>
      <c r="AD13" s="156"/>
      <c r="AE13" s="156"/>
      <c r="AF13" s="156"/>
      <c r="AG13" s="156"/>
      <c r="AH13" s="156"/>
    </row>
    <row r="14" spans="1:35" outlineLevel="2" x14ac:dyDescent="0.35">
      <c r="C14" s="50" t="s">
        <v>138</v>
      </c>
      <c r="D14" s="185">
        <f>+D15+D20+D25+D30+D35</f>
        <v>0</v>
      </c>
      <c r="E14" s="156"/>
      <c r="F14" s="156"/>
      <c r="G14" s="156"/>
      <c r="H14" s="156"/>
      <c r="I14" s="156"/>
      <c r="J14" s="156"/>
      <c r="K14" s="48"/>
      <c r="L14" s="185">
        <f>+L15+L20+L25+L30+L35</f>
        <v>0</v>
      </c>
      <c r="M14" s="156"/>
      <c r="N14" s="156"/>
      <c r="O14" s="156"/>
      <c r="P14" s="156"/>
      <c r="Q14" s="156"/>
      <c r="R14" s="156"/>
      <c r="T14" s="185">
        <f>+T15+T20+T25+T30+T35</f>
        <v>0</v>
      </c>
      <c r="U14" s="156"/>
      <c r="V14" s="156"/>
      <c r="W14" s="156"/>
      <c r="X14" s="156"/>
      <c r="Y14" s="156"/>
      <c r="Z14" s="156"/>
      <c r="AB14" s="185">
        <f>+AB15+AB20+AB25+AB30+AB35</f>
        <v>0</v>
      </c>
      <c r="AC14" s="156"/>
      <c r="AD14" s="156"/>
      <c r="AE14" s="156"/>
      <c r="AF14" s="156"/>
      <c r="AG14" s="156"/>
      <c r="AH14" s="156"/>
    </row>
    <row r="15" spans="1:35" outlineLevel="2" x14ac:dyDescent="0.35">
      <c r="C15" s="52" t="s">
        <v>139</v>
      </c>
      <c r="D15" s="159">
        <f>+SUM(D16:D19)</f>
        <v>0</v>
      </c>
      <c r="E15" s="160"/>
      <c r="F15" s="156"/>
      <c r="G15" s="156"/>
      <c r="H15" s="156"/>
      <c r="I15" s="156"/>
      <c r="J15" s="156"/>
      <c r="K15" s="48"/>
      <c r="L15" s="159">
        <f>+SUM(L16:L19)</f>
        <v>0</v>
      </c>
      <c r="M15" s="160"/>
      <c r="N15" s="156"/>
      <c r="O15" s="156"/>
      <c r="P15" s="156"/>
      <c r="Q15" s="156"/>
      <c r="R15" s="156"/>
      <c r="T15" s="159">
        <f>+SUM(T16:T19)</f>
        <v>0</v>
      </c>
      <c r="U15" s="160"/>
      <c r="V15" s="156"/>
      <c r="W15" s="156"/>
      <c r="X15" s="156"/>
      <c r="Y15" s="156"/>
      <c r="Z15" s="156"/>
      <c r="AB15" s="159">
        <f>+SUM(AB16:AB19)</f>
        <v>0</v>
      </c>
      <c r="AC15" s="160"/>
      <c r="AD15" s="156"/>
      <c r="AE15" s="156"/>
      <c r="AF15" s="156"/>
      <c r="AG15" s="156"/>
      <c r="AH15" s="156"/>
    </row>
    <row r="16" spans="1:35" outlineLevel="2" x14ac:dyDescent="0.35">
      <c r="C16" s="53" t="s">
        <v>141</v>
      </c>
      <c r="D16" s="169"/>
      <c r="E16" s="160"/>
      <c r="F16" s="156"/>
      <c r="G16" s="156"/>
      <c r="H16" s="156"/>
      <c r="I16" s="156"/>
      <c r="J16" s="156"/>
      <c r="K16" s="48"/>
      <c r="L16" s="169"/>
      <c r="M16" s="160"/>
      <c r="N16" s="156"/>
      <c r="O16" s="156"/>
      <c r="P16" s="156"/>
      <c r="Q16" s="156"/>
      <c r="R16" s="156"/>
      <c r="T16" s="169"/>
      <c r="U16" s="160"/>
      <c r="V16" s="156"/>
      <c r="W16" s="156"/>
      <c r="X16" s="156"/>
      <c r="Y16" s="156"/>
      <c r="Z16" s="156"/>
      <c r="AB16" s="169"/>
      <c r="AC16" s="160"/>
      <c r="AD16" s="156"/>
      <c r="AE16" s="156"/>
      <c r="AF16" s="156"/>
      <c r="AG16" s="156"/>
      <c r="AH16" s="156"/>
    </row>
    <row r="17" spans="3:34" outlineLevel="2" x14ac:dyDescent="0.35">
      <c r="C17" s="53" t="s">
        <v>142</v>
      </c>
      <c r="D17" s="169"/>
      <c r="E17" s="160"/>
      <c r="F17" s="156"/>
      <c r="G17" s="156"/>
      <c r="H17" s="156"/>
      <c r="I17" s="156"/>
      <c r="J17" s="156"/>
      <c r="K17" s="48"/>
      <c r="L17" s="169"/>
      <c r="M17" s="160"/>
      <c r="N17" s="156"/>
      <c r="O17" s="156"/>
      <c r="P17" s="156"/>
      <c r="Q17" s="156"/>
      <c r="R17" s="156"/>
      <c r="T17" s="169"/>
      <c r="U17" s="160"/>
      <c r="V17" s="156"/>
      <c r="W17" s="156"/>
      <c r="X17" s="156"/>
      <c r="Y17" s="156"/>
      <c r="Z17" s="156"/>
      <c r="AB17" s="169"/>
      <c r="AC17" s="160"/>
      <c r="AD17" s="156"/>
      <c r="AE17" s="156"/>
      <c r="AF17" s="156"/>
      <c r="AG17" s="156"/>
      <c r="AH17" s="156"/>
    </row>
    <row r="18" spans="3:34" outlineLevel="2" x14ac:dyDescent="0.35">
      <c r="C18" s="53" t="s">
        <v>143</v>
      </c>
      <c r="D18" s="169"/>
      <c r="E18" s="160"/>
      <c r="F18" s="156"/>
      <c r="G18" s="156"/>
      <c r="H18" s="156"/>
      <c r="I18" s="156"/>
      <c r="J18" s="156"/>
      <c r="K18" s="48"/>
      <c r="L18" s="169"/>
      <c r="M18" s="160"/>
      <c r="N18" s="156"/>
      <c r="O18" s="156"/>
      <c r="P18" s="156"/>
      <c r="Q18" s="156"/>
      <c r="R18" s="156"/>
      <c r="T18" s="169"/>
      <c r="U18" s="160"/>
      <c r="V18" s="156"/>
      <c r="W18" s="156"/>
      <c r="X18" s="156"/>
      <c r="Y18" s="156"/>
      <c r="Z18" s="156"/>
      <c r="AB18" s="169"/>
      <c r="AC18" s="160"/>
      <c r="AD18" s="156"/>
      <c r="AE18" s="156"/>
      <c r="AF18" s="156"/>
      <c r="AG18" s="156"/>
      <c r="AH18" s="156"/>
    </row>
    <row r="19" spans="3:34" outlineLevel="2" x14ac:dyDescent="0.35">
      <c r="C19" s="53" t="s">
        <v>144</v>
      </c>
      <c r="D19" s="169"/>
      <c r="E19" s="160"/>
      <c r="F19" s="156"/>
      <c r="G19" s="156"/>
      <c r="H19" s="156"/>
      <c r="I19" s="156"/>
      <c r="J19" s="156"/>
      <c r="K19" s="48"/>
      <c r="L19" s="169"/>
      <c r="M19" s="160"/>
      <c r="N19" s="156"/>
      <c r="O19" s="156"/>
      <c r="P19" s="156"/>
      <c r="Q19" s="156"/>
      <c r="R19" s="156"/>
      <c r="T19" s="169"/>
      <c r="U19" s="160"/>
      <c r="V19" s="156"/>
      <c r="W19" s="156"/>
      <c r="X19" s="156"/>
      <c r="Y19" s="156"/>
      <c r="Z19" s="156"/>
      <c r="AB19" s="169"/>
      <c r="AC19" s="160"/>
      <c r="AD19" s="156"/>
      <c r="AE19" s="156"/>
      <c r="AF19" s="156"/>
      <c r="AG19" s="156"/>
      <c r="AH19" s="156"/>
    </row>
    <row r="20" spans="3:34" outlineLevel="2" x14ac:dyDescent="0.35">
      <c r="C20" s="52" t="s">
        <v>145</v>
      </c>
      <c r="D20" s="159">
        <f>+SUM(D21:D24)</f>
        <v>0</v>
      </c>
      <c r="E20" s="160"/>
      <c r="F20" s="156"/>
      <c r="G20" s="156"/>
      <c r="H20" s="156"/>
      <c r="I20" s="156"/>
      <c r="J20" s="156"/>
      <c r="K20" s="48"/>
      <c r="L20" s="159">
        <f>+SUM(L21:L24)</f>
        <v>0</v>
      </c>
      <c r="M20" s="160"/>
      <c r="N20" s="156"/>
      <c r="O20" s="156"/>
      <c r="P20" s="156"/>
      <c r="Q20" s="156"/>
      <c r="R20" s="156"/>
      <c r="T20" s="159">
        <f>+SUM(T21:T24)</f>
        <v>0</v>
      </c>
      <c r="U20" s="160"/>
      <c r="V20" s="156"/>
      <c r="W20" s="156"/>
      <c r="X20" s="156"/>
      <c r="Y20" s="156"/>
      <c r="Z20" s="156"/>
      <c r="AB20" s="159">
        <f>+SUM(AB21:AB24)</f>
        <v>0</v>
      </c>
      <c r="AC20" s="160"/>
      <c r="AD20" s="156"/>
      <c r="AE20" s="156"/>
      <c r="AF20" s="156"/>
      <c r="AG20" s="156"/>
      <c r="AH20" s="156"/>
    </row>
    <row r="21" spans="3:34" outlineLevel="2" x14ac:dyDescent="0.35">
      <c r="C21" s="53" t="s">
        <v>146</v>
      </c>
      <c r="D21" s="169"/>
      <c r="E21" s="160"/>
      <c r="F21" s="156"/>
      <c r="G21" s="156"/>
      <c r="H21" s="156"/>
      <c r="I21" s="156"/>
      <c r="J21" s="156"/>
      <c r="K21" s="48"/>
      <c r="L21" s="169"/>
      <c r="M21" s="160"/>
      <c r="N21" s="156"/>
      <c r="O21" s="156"/>
      <c r="P21" s="156"/>
      <c r="Q21" s="156"/>
      <c r="R21" s="156"/>
      <c r="T21" s="169"/>
      <c r="U21" s="160"/>
      <c r="V21" s="156"/>
      <c r="W21" s="156"/>
      <c r="X21" s="156"/>
      <c r="Y21" s="156"/>
      <c r="Z21" s="156"/>
      <c r="AB21" s="169"/>
      <c r="AC21" s="160"/>
      <c r="AD21" s="156"/>
      <c r="AE21" s="156"/>
      <c r="AF21" s="156"/>
      <c r="AG21" s="156"/>
      <c r="AH21" s="156"/>
    </row>
    <row r="22" spans="3:34" outlineLevel="2" x14ac:dyDescent="0.35">
      <c r="C22" s="53" t="s">
        <v>142</v>
      </c>
      <c r="D22" s="169"/>
      <c r="E22" s="160"/>
      <c r="F22" s="156"/>
      <c r="G22" s="156"/>
      <c r="H22" s="156"/>
      <c r="I22" s="156"/>
      <c r="J22" s="156"/>
      <c r="K22" s="48"/>
      <c r="L22" s="169"/>
      <c r="M22" s="160"/>
      <c r="N22" s="156"/>
      <c r="O22" s="156"/>
      <c r="P22" s="156"/>
      <c r="Q22" s="156"/>
      <c r="R22" s="156"/>
      <c r="T22" s="169"/>
      <c r="U22" s="160"/>
      <c r="V22" s="156"/>
      <c r="W22" s="156"/>
      <c r="X22" s="156"/>
      <c r="Y22" s="156"/>
      <c r="Z22" s="156"/>
      <c r="AB22" s="169"/>
      <c r="AC22" s="160"/>
      <c r="AD22" s="156"/>
      <c r="AE22" s="156"/>
      <c r="AF22" s="156"/>
      <c r="AG22" s="156"/>
      <c r="AH22" s="156"/>
    </row>
    <row r="23" spans="3:34" outlineLevel="2" x14ac:dyDescent="0.35">
      <c r="C23" s="53" t="s">
        <v>143</v>
      </c>
      <c r="D23" s="169"/>
      <c r="E23" s="160"/>
      <c r="F23" s="156"/>
      <c r="G23" s="156"/>
      <c r="H23" s="156"/>
      <c r="I23" s="156"/>
      <c r="J23" s="156"/>
      <c r="K23" s="48"/>
      <c r="L23" s="169"/>
      <c r="M23" s="160"/>
      <c r="N23" s="156"/>
      <c r="O23" s="156"/>
      <c r="P23" s="156"/>
      <c r="Q23" s="156"/>
      <c r="R23" s="156"/>
      <c r="T23" s="169"/>
      <c r="U23" s="160"/>
      <c r="V23" s="156"/>
      <c r="W23" s="156"/>
      <c r="X23" s="156"/>
      <c r="Y23" s="156"/>
      <c r="Z23" s="156"/>
      <c r="AB23" s="169"/>
      <c r="AC23" s="160"/>
      <c r="AD23" s="156"/>
      <c r="AE23" s="156"/>
      <c r="AF23" s="156"/>
      <c r="AG23" s="156"/>
      <c r="AH23" s="156"/>
    </row>
    <row r="24" spans="3:34" outlineLevel="2" x14ac:dyDescent="0.35">
      <c r="C24" s="53" t="s">
        <v>144</v>
      </c>
      <c r="D24" s="169"/>
      <c r="E24" s="160"/>
      <c r="F24" s="156"/>
      <c r="G24" s="156"/>
      <c r="H24" s="156"/>
      <c r="I24" s="156"/>
      <c r="J24" s="156"/>
      <c r="K24" s="48"/>
      <c r="L24" s="169"/>
      <c r="M24" s="160"/>
      <c r="N24" s="156"/>
      <c r="O24" s="156"/>
      <c r="P24" s="156"/>
      <c r="Q24" s="156"/>
      <c r="R24" s="156"/>
      <c r="T24" s="169"/>
      <c r="U24" s="160"/>
      <c r="V24" s="156"/>
      <c r="W24" s="156"/>
      <c r="X24" s="156"/>
      <c r="Y24" s="156"/>
      <c r="Z24" s="156"/>
      <c r="AB24" s="169"/>
      <c r="AC24" s="160"/>
      <c r="AD24" s="156"/>
      <c r="AE24" s="156"/>
      <c r="AF24" s="156"/>
      <c r="AG24" s="156"/>
      <c r="AH24" s="156"/>
    </row>
    <row r="25" spans="3:34" outlineLevel="2" x14ac:dyDescent="0.35">
      <c r="C25" s="52" t="s">
        <v>147</v>
      </c>
      <c r="D25" s="159">
        <f>+SUM(D26:D29)</f>
        <v>0</v>
      </c>
      <c r="E25" s="160"/>
      <c r="F25" s="156"/>
      <c r="G25" s="156"/>
      <c r="H25" s="156"/>
      <c r="I25" s="156"/>
      <c r="J25" s="156"/>
      <c r="K25" s="48"/>
      <c r="L25" s="159">
        <f>+SUM(L26:L29)</f>
        <v>0</v>
      </c>
      <c r="M25" s="160"/>
      <c r="N25" s="156"/>
      <c r="O25" s="156"/>
      <c r="P25" s="156"/>
      <c r="Q25" s="156"/>
      <c r="R25" s="156"/>
      <c r="T25" s="159">
        <f>+SUM(T26:T29)</f>
        <v>0</v>
      </c>
      <c r="U25" s="160"/>
      <c r="V25" s="156"/>
      <c r="W25" s="156"/>
      <c r="X25" s="156"/>
      <c r="Y25" s="156"/>
      <c r="Z25" s="156"/>
      <c r="AB25" s="159">
        <f>+SUM(AB26:AB29)</f>
        <v>0</v>
      </c>
      <c r="AC25" s="160"/>
      <c r="AD25" s="156"/>
      <c r="AE25" s="156"/>
      <c r="AF25" s="156"/>
      <c r="AG25" s="156"/>
      <c r="AH25" s="156"/>
    </row>
    <row r="26" spans="3:34" outlineLevel="2" x14ac:dyDescent="0.35">
      <c r="C26" s="53" t="s">
        <v>148</v>
      </c>
      <c r="D26" s="169"/>
      <c r="E26" s="160"/>
      <c r="F26" s="156"/>
      <c r="G26" s="156"/>
      <c r="H26" s="156"/>
      <c r="I26" s="156"/>
      <c r="J26" s="156"/>
      <c r="K26" s="48"/>
      <c r="L26" s="169"/>
      <c r="M26" s="160"/>
      <c r="N26" s="156"/>
      <c r="O26" s="156"/>
      <c r="P26" s="156"/>
      <c r="Q26" s="156"/>
      <c r="R26" s="156"/>
      <c r="T26" s="169"/>
      <c r="U26" s="160"/>
      <c r="V26" s="156"/>
      <c r="W26" s="156"/>
      <c r="X26" s="156"/>
      <c r="Y26" s="156"/>
      <c r="Z26" s="156"/>
      <c r="AB26" s="169"/>
      <c r="AC26" s="160"/>
      <c r="AD26" s="156"/>
      <c r="AE26" s="156"/>
      <c r="AF26" s="156"/>
      <c r="AG26" s="156"/>
      <c r="AH26" s="156"/>
    </row>
    <row r="27" spans="3:34" outlineLevel="2" x14ac:dyDescent="0.35">
      <c r="C27" s="53" t="s">
        <v>142</v>
      </c>
      <c r="D27" s="169"/>
      <c r="E27" s="160"/>
      <c r="F27" s="156"/>
      <c r="G27" s="156"/>
      <c r="H27" s="156"/>
      <c r="I27" s="156"/>
      <c r="J27" s="156"/>
      <c r="K27" s="48"/>
      <c r="L27" s="169"/>
      <c r="M27" s="160"/>
      <c r="N27" s="156"/>
      <c r="O27" s="156"/>
      <c r="P27" s="156"/>
      <c r="Q27" s="156"/>
      <c r="R27" s="156"/>
      <c r="T27" s="169"/>
      <c r="U27" s="160"/>
      <c r="V27" s="156"/>
      <c r="W27" s="156"/>
      <c r="X27" s="156"/>
      <c r="Y27" s="156"/>
      <c r="Z27" s="156"/>
      <c r="AB27" s="169"/>
      <c r="AC27" s="160"/>
      <c r="AD27" s="156"/>
      <c r="AE27" s="156"/>
      <c r="AF27" s="156"/>
      <c r="AG27" s="156"/>
      <c r="AH27" s="156"/>
    </row>
    <row r="28" spans="3:34" outlineLevel="2" x14ac:dyDescent="0.35">
      <c r="C28" s="53" t="s">
        <v>143</v>
      </c>
      <c r="D28" s="169"/>
      <c r="E28" s="160"/>
      <c r="F28" s="156"/>
      <c r="G28" s="156"/>
      <c r="H28" s="156"/>
      <c r="I28" s="156"/>
      <c r="J28" s="156"/>
      <c r="K28" s="48"/>
      <c r="L28" s="169"/>
      <c r="M28" s="160"/>
      <c r="N28" s="156"/>
      <c r="O28" s="156"/>
      <c r="P28" s="156"/>
      <c r="Q28" s="156"/>
      <c r="R28" s="156"/>
      <c r="T28" s="169"/>
      <c r="U28" s="160"/>
      <c r="V28" s="156"/>
      <c r="W28" s="156"/>
      <c r="X28" s="156"/>
      <c r="Y28" s="156"/>
      <c r="Z28" s="156"/>
      <c r="AB28" s="169"/>
      <c r="AC28" s="160"/>
      <c r="AD28" s="156"/>
      <c r="AE28" s="156"/>
      <c r="AF28" s="156"/>
      <c r="AG28" s="156"/>
      <c r="AH28" s="156"/>
    </row>
    <row r="29" spans="3:34" outlineLevel="2" x14ac:dyDescent="0.35">
      <c r="C29" s="53" t="s">
        <v>144</v>
      </c>
      <c r="D29" s="169"/>
      <c r="E29" s="160"/>
      <c r="F29" s="156"/>
      <c r="G29" s="156"/>
      <c r="H29" s="156"/>
      <c r="I29" s="156"/>
      <c r="J29" s="156"/>
      <c r="K29" s="48"/>
      <c r="L29" s="169"/>
      <c r="M29" s="160"/>
      <c r="N29" s="156"/>
      <c r="O29" s="156"/>
      <c r="P29" s="156"/>
      <c r="Q29" s="156"/>
      <c r="R29" s="156"/>
      <c r="T29" s="169"/>
      <c r="U29" s="160"/>
      <c r="V29" s="156"/>
      <c r="W29" s="156"/>
      <c r="X29" s="156"/>
      <c r="Y29" s="156"/>
      <c r="Z29" s="156"/>
      <c r="AB29" s="169"/>
      <c r="AC29" s="160"/>
      <c r="AD29" s="156"/>
      <c r="AE29" s="156"/>
      <c r="AF29" s="156"/>
      <c r="AG29" s="156"/>
      <c r="AH29" s="156"/>
    </row>
    <row r="30" spans="3:34" outlineLevel="2" x14ac:dyDescent="0.35">
      <c r="C30" s="52" t="s">
        <v>149</v>
      </c>
      <c r="D30" s="159">
        <f>+SUM(D31:D34)</f>
        <v>0</v>
      </c>
      <c r="E30" s="160"/>
      <c r="F30" s="156"/>
      <c r="G30" s="156"/>
      <c r="H30" s="156"/>
      <c r="I30" s="156"/>
      <c r="J30" s="156"/>
      <c r="K30" s="48"/>
      <c r="L30" s="159">
        <f>+SUM(L31:L34)</f>
        <v>0</v>
      </c>
      <c r="M30" s="160"/>
      <c r="N30" s="156"/>
      <c r="O30" s="156"/>
      <c r="P30" s="156"/>
      <c r="Q30" s="156"/>
      <c r="R30" s="156"/>
      <c r="T30" s="159">
        <f>+SUM(T31:T34)</f>
        <v>0</v>
      </c>
      <c r="U30" s="160"/>
      <c r="V30" s="156"/>
      <c r="W30" s="156"/>
      <c r="X30" s="156"/>
      <c r="Y30" s="156"/>
      <c r="Z30" s="156"/>
      <c r="AB30" s="159">
        <f>+SUM(AB31:AB34)</f>
        <v>0</v>
      </c>
      <c r="AC30" s="160"/>
      <c r="AD30" s="156"/>
      <c r="AE30" s="156"/>
      <c r="AF30" s="156"/>
      <c r="AG30" s="156"/>
      <c r="AH30" s="156"/>
    </row>
    <row r="31" spans="3:34" outlineLevel="2" x14ac:dyDescent="0.35">
      <c r="C31" s="53" t="s">
        <v>150</v>
      </c>
      <c r="D31" s="169"/>
      <c r="E31" s="160"/>
      <c r="F31" s="156"/>
      <c r="G31" s="156"/>
      <c r="H31" s="156"/>
      <c r="I31" s="156"/>
      <c r="J31" s="156"/>
      <c r="K31" s="48"/>
      <c r="L31" s="169"/>
      <c r="M31" s="160"/>
      <c r="N31" s="156"/>
      <c r="O31" s="156"/>
      <c r="P31" s="156"/>
      <c r="Q31" s="156"/>
      <c r="R31" s="156"/>
      <c r="T31" s="169"/>
      <c r="U31" s="160"/>
      <c r="V31" s="156"/>
      <c r="W31" s="156"/>
      <c r="X31" s="156"/>
      <c r="Y31" s="156"/>
      <c r="Z31" s="156"/>
      <c r="AB31" s="169"/>
      <c r="AC31" s="160"/>
      <c r="AD31" s="156"/>
      <c r="AE31" s="156"/>
      <c r="AF31" s="156"/>
      <c r="AG31" s="156"/>
      <c r="AH31" s="156"/>
    </row>
    <row r="32" spans="3:34" outlineLevel="2" x14ac:dyDescent="0.35">
      <c r="C32" s="53" t="s">
        <v>142</v>
      </c>
      <c r="D32" s="169"/>
      <c r="E32" s="160"/>
      <c r="F32" s="156"/>
      <c r="G32" s="156"/>
      <c r="H32" s="156"/>
      <c r="I32" s="156"/>
      <c r="J32" s="156"/>
      <c r="K32" s="48"/>
      <c r="L32" s="169"/>
      <c r="M32" s="160"/>
      <c r="N32" s="156"/>
      <c r="O32" s="156"/>
      <c r="P32" s="156"/>
      <c r="Q32" s="156"/>
      <c r="R32" s="156"/>
      <c r="T32" s="169"/>
      <c r="U32" s="160"/>
      <c r="V32" s="156"/>
      <c r="W32" s="156"/>
      <c r="X32" s="156"/>
      <c r="Y32" s="156"/>
      <c r="Z32" s="156"/>
      <c r="AB32" s="169"/>
      <c r="AC32" s="160"/>
      <c r="AD32" s="156"/>
      <c r="AE32" s="156"/>
      <c r="AF32" s="156"/>
      <c r="AG32" s="156"/>
      <c r="AH32" s="156"/>
    </row>
    <row r="33" spans="3:34" outlineLevel="2" x14ac:dyDescent="0.35">
      <c r="C33" s="53" t="s">
        <v>143</v>
      </c>
      <c r="D33" s="169"/>
      <c r="E33" s="160"/>
      <c r="F33" s="156"/>
      <c r="G33" s="156"/>
      <c r="H33" s="156"/>
      <c r="I33" s="156"/>
      <c r="J33" s="156"/>
      <c r="K33" s="48"/>
      <c r="L33" s="169"/>
      <c r="M33" s="160"/>
      <c r="N33" s="156"/>
      <c r="O33" s="156"/>
      <c r="P33" s="156"/>
      <c r="Q33" s="156"/>
      <c r="R33" s="156"/>
      <c r="T33" s="169"/>
      <c r="U33" s="160"/>
      <c r="V33" s="156"/>
      <c r="W33" s="156"/>
      <c r="X33" s="156"/>
      <c r="Y33" s="156"/>
      <c r="Z33" s="156"/>
      <c r="AB33" s="169"/>
      <c r="AC33" s="160"/>
      <c r="AD33" s="156"/>
      <c r="AE33" s="156"/>
      <c r="AF33" s="156"/>
      <c r="AG33" s="156"/>
      <c r="AH33" s="156"/>
    </row>
    <row r="34" spans="3:34" outlineLevel="2" x14ac:dyDescent="0.35">
      <c r="C34" s="53" t="s">
        <v>144</v>
      </c>
      <c r="D34" s="169"/>
      <c r="E34" s="160"/>
      <c r="F34" s="156"/>
      <c r="G34" s="156"/>
      <c r="H34" s="156"/>
      <c r="I34" s="156"/>
      <c r="J34" s="156"/>
      <c r="K34" s="48"/>
      <c r="L34" s="169"/>
      <c r="M34" s="160"/>
      <c r="N34" s="156"/>
      <c r="O34" s="156"/>
      <c r="P34" s="156"/>
      <c r="Q34" s="156"/>
      <c r="R34" s="156"/>
      <c r="T34" s="169"/>
      <c r="U34" s="160"/>
      <c r="V34" s="156"/>
      <c r="W34" s="156"/>
      <c r="X34" s="156"/>
      <c r="Y34" s="156"/>
      <c r="Z34" s="156"/>
      <c r="AB34" s="169"/>
      <c r="AC34" s="160"/>
      <c r="AD34" s="156"/>
      <c r="AE34" s="156"/>
      <c r="AF34" s="156"/>
      <c r="AG34" s="156"/>
      <c r="AH34" s="156"/>
    </row>
    <row r="35" spans="3:34" outlineLevel="2" x14ac:dyDescent="0.35">
      <c r="C35" s="52" t="s">
        <v>151</v>
      </c>
      <c r="D35" s="159">
        <f>+SUM(D36:D39)</f>
        <v>0</v>
      </c>
      <c r="E35" s="160"/>
      <c r="F35" s="156"/>
      <c r="G35" s="156"/>
      <c r="H35" s="156"/>
      <c r="I35" s="156"/>
      <c r="J35" s="156"/>
      <c r="K35" s="48"/>
      <c r="L35" s="159">
        <f>+SUM(L36:L39)</f>
        <v>0</v>
      </c>
      <c r="M35" s="160"/>
      <c r="N35" s="156"/>
      <c r="O35" s="156"/>
      <c r="P35" s="156"/>
      <c r="Q35" s="156"/>
      <c r="R35" s="156"/>
      <c r="T35" s="159">
        <f>+SUM(T36:T39)</f>
        <v>0</v>
      </c>
      <c r="U35" s="160"/>
      <c r="V35" s="156"/>
      <c r="W35" s="156"/>
      <c r="X35" s="156"/>
      <c r="Y35" s="156"/>
      <c r="Z35" s="156"/>
      <c r="AB35" s="159">
        <f>+SUM(AB36:AB39)</f>
        <v>0</v>
      </c>
      <c r="AC35" s="160"/>
      <c r="AD35" s="156"/>
      <c r="AE35" s="156"/>
      <c r="AF35" s="156"/>
      <c r="AG35" s="156"/>
      <c r="AH35" s="156"/>
    </row>
    <row r="36" spans="3:34" outlineLevel="2" x14ac:dyDescent="0.35">
      <c r="C36" s="53" t="s">
        <v>152</v>
      </c>
      <c r="D36" s="169"/>
      <c r="E36" s="160"/>
      <c r="F36" s="156"/>
      <c r="G36" s="156"/>
      <c r="H36" s="156"/>
      <c r="I36" s="156"/>
      <c r="J36" s="156"/>
      <c r="K36" s="48"/>
      <c r="L36" s="169"/>
      <c r="M36" s="160"/>
      <c r="N36" s="156"/>
      <c r="O36" s="156"/>
      <c r="P36" s="156"/>
      <c r="Q36" s="156"/>
      <c r="R36" s="156"/>
      <c r="T36" s="169"/>
      <c r="U36" s="160"/>
      <c r="V36" s="156"/>
      <c r="W36" s="156"/>
      <c r="X36" s="156"/>
      <c r="Y36" s="156"/>
      <c r="Z36" s="156"/>
      <c r="AB36" s="169"/>
      <c r="AC36" s="160"/>
      <c r="AD36" s="156"/>
      <c r="AE36" s="156"/>
      <c r="AF36" s="156"/>
      <c r="AG36" s="156"/>
      <c r="AH36" s="156"/>
    </row>
    <row r="37" spans="3:34" outlineLevel="2" x14ac:dyDescent="0.35">
      <c r="C37" s="53" t="s">
        <v>142</v>
      </c>
      <c r="D37" s="169"/>
      <c r="E37" s="160"/>
      <c r="F37" s="156"/>
      <c r="G37" s="156"/>
      <c r="H37" s="156"/>
      <c r="I37" s="156"/>
      <c r="J37" s="156"/>
      <c r="K37" s="48"/>
      <c r="L37" s="169"/>
      <c r="M37" s="160"/>
      <c r="N37" s="156"/>
      <c r="O37" s="156"/>
      <c r="P37" s="156"/>
      <c r="Q37" s="156"/>
      <c r="R37" s="156"/>
      <c r="T37" s="169"/>
      <c r="U37" s="160"/>
      <c r="V37" s="156"/>
      <c r="W37" s="156"/>
      <c r="X37" s="156"/>
      <c r="Y37" s="156"/>
      <c r="Z37" s="156"/>
      <c r="AB37" s="169"/>
      <c r="AC37" s="160"/>
      <c r="AD37" s="156"/>
      <c r="AE37" s="156"/>
      <c r="AF37" s="156"/>
      <c r="AG37" s="156"/>
      <c r="AH37" s="156"/>
    </row>
    <row r="38" spans="3:34" outlineLevel="2" x14ac:dyDescent="0.35">
      <c r="C38" s="53" t="s">
        <v>143</v>
      </c>
      <c r="D38" s="169"/>
      <c r="E38" s="160"/>
      <c r="F38" s="156"/>
      <c r="G38" s="156"/>
      <c r="H38" s="156"/>
      <c r="I38" s="156"/>
      <c r="J38" s="156"/>
      <c r="K38" s="48"/>
      <c r="L38" s="169"/>
      <c r="M38" s="160"/>
      <c r="N38" s="156"/>
      <c r="O38" s="156"/>
      <c r="P38" s="156"/>
      <c r="Q38" s="156"/>
      <c r="R38" s="156"/>
      <c r="T38" s="169"/>
      <c r="U38" s="160"/>
      <c r="V38" s="156"/>
      <c r="W38" s="156"/>
      <c r="X38" s="156"/>
      <c r="Y38" s="156"/>
      <c r="Z38" s="156"/>
      <c r="AB38" s="169"/>
      <c r="AC38" s="160"/>
      <c r="AD38" s="156"/>
      <c r="AE38" s="156"/>
      <c r="AF38" s="156"/>
      <c r="AG38" s="156"/>
      <c r="AH38" s="156"/>
    </row>
    <row r="39" spans="3:34" outlineLevel="2" x14ac:dyDescent="0.35">
      <c r="C39" s="53" t="s">
        <v>144</v>
      </c>
      <c r="D39" s="169"/>
      <c r="E39" s="160"/>
      <c r="F39" s="156"/>
      <c r="G39" s="156"/>
      <c r="H39" s="156"/>
      <c r="I39" s="156"/>
      <c r="J39" s="156"/>
      <c r="K39" s="48"/>
      <c r="L39" s="169"/>
      <c r="M39" s="160"/>
      <c r="N39" s="156"/>
      <c r="O39" s="156"/>
      <c r="P39" s="156"/>
      <c r="Q39" s="156"/>
      <c r="R39" s="156"/>
      <c r="T39" s="169"/>
      <c r="U39" s="160"/>
      <c r="V39" s="156"/>
      <c r="W39" s="156"/>
      <c r="X39" s="156"/>
      <c r="Y39" s="156"/>
      <c r="Z39" s="156"/>
      <c r="AB39" s="169"/>
      <c r="AC39" s="160"/>
      <c r="AD39" s="156"/>
      <c r="AE39" s="156"/>
      <c r="AF39" s="156"/>
      <c r="AG39" s="156"/>
      <c r="AH39" s="156"/>
    </row>
    <row r="40" spans="3:34" outlineLevel="2" x14ac:dyDescent="0.35">
      <c r="C40" s="50" t="s">
        <v>153</v>
      </c>
      <c r="D40" s="187">
        <f>+D41+D44+D47+D50+D53+D56</f>
        <v>0</v>
      </c>
      <c r="E40" s="156"/>
      <c r="F40" s="156"/>
      <c r="G40" s="156"/>
      <c r="H40" s="156"/>
      <c r="I40" s="156"/>
      <c r="J40" s="156"/>
      <c r="K40" s="48"/>
      <c r="L40" s="187">
        <f>+L41+L44+L47+L50+L53+L56</f>
        <v>0</v>
      </c>
      <c r="M40" s="156"/>
      <c r="N40" s="156"/>
      <c r="O40" s="156"/>
      <c r="P40" s="156"/>
      <c r="Q40" s="156"/>
      <c r="R40" s="156"/>
      <c r="T40" s="187">
        <f>+T41+T44+T47+T50+T53+T56</f>
        <v>0</v>
      </c>
      <c r="U40" s="156"/>
      <c r="V40" s="156"/>
      <c r="W40" s="156"/>
      <c r="X40" s="156"/>
      <c r="Y40" s="156"/>
      <c r="Z40" s="156"/>
      <c r="AB40" s="187">
        <f>+AB41+AB44+AB47+AB50+AB53+AB56</f>
        <v>0</v>
      </c>
      <c r="AC40" s="156"/>
      <c r="AD40" s="156"/>
      <c r="AE40" s="156"/>
      <c r="AF40" s="156"/>
      <c r="AG40" s="156"/>
      <c r="AH40" s="156"/>
    </row>
    <row r="41" spans="3:34" outlineLevel="2" x14ac:dyDescent="0.35">
      <c r="C41" s="52" t="s">
        <v>139</v>
      </c>
      <c r="D41" s="159">
        <f>+D42+D43</f>
        <v>0</v>
      </c>
      <c r="E41" s="160"/>
      <c r="F41" s="156"/>
      <c r="G41" s="156"/>
      <c r="H41" s="156"/>
      <c r="I41" s="156"/>
      <c r="J41" s="156"/>
      <c r="K41" s="48"/>
      <c r="L41" s="159">
        <f>+L42+L43</f>
        <v>0</v>
      </c>
      <c r="M41" s="160"/>
      <c r="N41" s="156"/>
      <c r="O41" s="156"/>
      <c r="P41" s="156"/>
      <c r="Q41" s="156"/>
      <c r="R41" s="156"/>
      <c r="T41" s="159">
        <f>+T42+T43</f>
        <v>0</v>
      </c>
      <c r="U41" s="160"/>
      <c r="V41" s="156"/>
      <c r="W41" s="156"/>
      <c r="X41" s="156"/>
      <c r="Y41" s="156"/>
      <c r="Z41" s="156"/>
      <c r="AB41" s="159">
        <f>+AB42+AB43</f>
        <v>0</v>
      </c>
      <c r="AC41" s="160"/>
      <c r="AD41" s="156"/>
      <c r="AE41" s="156"/>
      <c r="AF41" s="156"/>
      <c r="AG41" s="156"/>
      <c r="AH41" s="156"/>
    </row>
    <row r="42" spans="3:34" outlineLevel="2" x14ac:dyDescent="0.35">
      <c r="C42" s="53" t="s">
        <v>141</v>
      </c>
      <c r="D42" s="169"/>
      <c r="E42" s="160"/>
      <c r="F42" s="156"/>
      <c r="G42" s="156"/>
      <c r="H42" s="156"/>
      <c r="I42" s="156"/>
      <c r="J42" s="156"/>
      <c r="K42" s="48"/>
      <c r="L42" s="169"/>
      <c r="M42" s="160"/>
      <c r="N42" s="156"/>
      <c r="O42" s="156"/>
      <c r="P42" s="156"/>
      <c r="Q42" s="156"/>
      <c r="R42" s="156"/>
      <c r="T42" s="169"/>
      <c r="U42" s="160"/>
      <c r="V42" s="156"/>
      <c r="W42" s="156"/>
      <c r="X42" s="156"/>
      <c r="Y42" s="156"/>
      <c r="Z42" s="156"/>
      <c r="AB42" s="169"/>
      <c r="AC42" s="160"/>
      <c r="AD42" s="156"/>
      <c r="AE42" s="156"/>
      <c r="AF42" s="156"/>
      <c r="AG42" s="156"/>
      <c r="AH42" s="156"/>
    </row>
    <row r="43" spans="3:34" outlineLevel="2" x14ac:dyDescent="0.35">
      <c r="C43" s="53" t="s">
        <v>142</v>
      </c>
      <c r="D43" s="169"/>
      <c r="E43" s="160"/>
      <c r="F43" s="156"/>
      <c r="G43" s="156"/>
      <c r="H43" s="156"/>
      <c r="I43" s="156"/>
      <c r="J43" s="156"/>
      <c r="K43" s="48"/>
      <c r="L43" s="169"/>
      <c r="M43" s="160"/>
      <c r="N43" s="156"/>
      <c r="O43" s="156"/>
      <c r="P43" s="156"/>
      <c r="Q43" s="156"/>
      <c r="R43" s="156"/>
      <c r="T43" s="169"/>
      <c r="U43" s="160"/>
      <c r="V43" s="156"/>
      <c r="W43" s="156"/>
      <c r="X43" s="156"/>
      <c r="Y43" s="156"/>
      <c r="Z43" s="156"/>
      <c r="AB43" s="169"/>
      <c r="AC43" s="160"/>
      <c r="AD43" s="156"/>
      <c r="AE43" s="156"/>
      <c r="AF43" s="156"/>
      <c r="AG43" s="156"/>
      <c r="AH43" s="156"/>
    </row>
    <row r="44" spans="3:34" outlineLevel="2" x14ac:dyDescent="0.35">
      <c r="C44" s="52" t="s">
        <v>145</v>
      </c>
      <c r="D44" s="159">
        <f>+D45+D46</f>
        <v>0</v>
      </c>
      <c r="E44" s="160"/>
      <c r="F44" s="156"/>
      <c r="G44" s="156"/>
      <c r="H44" s="156"/>
      <c r="I44" s="156"/>
      <c r="J44" s="156"/>
      <c r="K44" s="48"/>
      <c r="L44" s="159">
        <f>+L45+L46</f>
        <v>0</v>
      </c>
      <c r="M44" s="160"/>
      <c r="N44" s="156"/>
      <c r="O44" s="156"/>
      <c r="P44" s="156"/>
      <c r="Q44" s="156"/>
      <c r="R44" s="156"/>
      <c r="T44" s="159">
        <f>+T45+T46</f>
        <v>0</v>
      </c>
      <c r="U44" s="160"/>
      <c r="V44" s="156"/>
      <c r="W44" s="156"/>
      <c r="X44" s="156"/>
      <c r="Y44" s="156"/>
      <c r="Z44" s="156"/>
      <c r="AB44" s="159">
        <f>+AB45+AB46</f>
        <v>0</v>
      </c>
      <c r="AC44" s="160"/>
      <c r="AD44" s="156"/>
      <c r="AE44" s="156"/>
      <c r="AF44" s="156"/>
      <c r="AG44" s="156"/>
      <c r="AH44" s="156"/>
    </row>
    <row r="45" spans="3:34" outlineLevel="2" x14ac:dyDescent="0.35">
      <c r="C45" s="53" t="s">
        <v>141</v>
      </c>
      <c r="D45" s="169"/>
      <c r="E45" s="160"/>
      <c r="F45" s="156"/>
      <c r="G45" s="156"/>
      <c r="H45" s="156"/>
      <c r="I45" s="156"/>
      <c r="J45" s="156"/>
      <c r="K45" s="48"/>
      <c r="L45" s="169"/>
      <c r="M45" s="160"/>
      <c r="N45" s="156"/>
      <c r="O45" s="156"/>
      <c r="P45" s="156"/>
      <c r="Q45" s="156"/>
      <c r="R45" s="156"/>
      <c r="T45" s="169"/>
      <c r="U45" s="160"/>
      <c r="V45" s="156"/>
      <c r="W45" s="156"/>
      <c r="X45" s="156"/>
      <c r="Y45" s="156"/>
      <c r="Z45" s="156"/>
      <c r="AB45" s="169"/>
      <c r="AC45" s="160"/>
      <c r="AD45" s="156"/>
      <c r="AE45" s="156"/>
      <c r="AF45" s="156"/>
      <c r="AG45" s="156"/>
      <c r="AH45" s="156"/>
    </row>
    <row r="46" spans="3:34" outlineLevel="2" x14ac:dyDescent="0.35">
      <c r="C46" s="53" t="s">
        <v>142</v>
      </c>
      <c r="D46" s="169"/>
      <c r="E46" s="160"/>
      <c r="F46" s="156"/>
      <c r="G46" s="156"/>
      <c r="H46" s="156"/>
      <c r="I46" s="156"/>
      <c r="J46" s="156"/>
      <c r="K46" s="48"/>
      <c r="L46" s="169"/>
      <c r="M46" s="160"/>
      <c r="N46" s="156"/>
      <c r="O46" s="156"/>
      <c r="P46" s="156"/>
      <c r="Q46" s="156"/>
      <c r="R46" s="156"/>
      <c r="T46" s="169"/>
      <c r="U46" s="160"/>
      <c r="V46" s="156"/>
      <c r="W46" s="156"/>
      <c r="X46" s="156"/>
      <c r="Y46" s="156"/>
      <c r="Z46" s="156"/>
      <c r="AB46" s="169"/>
      <c r="AC46" s="160"/>
      <c r="AD46" s="156"/>
      <c r="AE46" s="156"/>
      <c r="AF46" s="156"/>
      <c r="AG46" s="156"/>
      <c r="AH46" s="156"/>
    </row>
    <row r="47" spans="3:34" outlineLevel="2" x14ac:dyDescent="0.35">
      <c r="C47" s="52" t="s">
        <v>147</v>
      </c>
      <c r="D47" s="159">
        <f>+D48+D49</f>
        <v>0</v>
      </c>
      <c r="E47" s="160"/>
      <c r="F47" s="156"/>
      <c r="G47" s="156"/>
      <c r="H47" s="156"/>
      <c r="I47" s="156"/>
      <c r="J47" s="156"/>
      <c r="K47" s="48"/>
      <c r="L47" s="159">
        <f>+L48+L49</f>
        <v>0</v>
      </c>
      <c r="M47" s="160"/>
      <c r="N47" s="156"/>
      <c r="O47" s="156"/>
      <c r="P47" s="156"/>
      <c r="Q47" s="156"/>
      <c r="R47" s="156"/>
      <c r="T47" s="159">
        <f>+T48+T49</f>
        <v>0</v>
      </c>
      <c r="U47" s="160"/>
      <c r="V47" s="156"/>
      <c r="W47" s="156"/>
      <c r="X47" s="156"/>
      <c r="Y47" s="156"/>
      <c r="Z47" s="156"/>
      <c r="AB47" s="159">
        <f>+AB48+AB49</f>
        <v>0</v>
      </c>
      <c r="AC47" s="160"/>
      <c r="AD47" s="156"/>
      <c r="AE47" s="156"/>
      <c r="AF47" s="156"/>
      <c r="AG47" s="156"/>
      <c r="AH47" s="156"/>
    </row>
    <row r="48" spans="3:34" outlineLevel="2" x14ac:dyDescent="0.35">
      <c r="C48" s="53" t="s">
        <v>141</v>
      </c>
      <c r="D48" s="169"/>
      <c r="E48" s="160"/>
      <c r="F48" s="156"/>
      <c r="G48" s="156"/>
      <c r="H48" s="156"/>
      <c r="I48" s="156"/>
      <c r="J48" s="156"/>
      <c r="K48" s="48"/>
      <c r="L48" s="169"/>
      <c r="M48" s="160"/>
      <c r="N48" s="156"/>
      <c r="O48" s="156"/>
      <c r="P48" s="156"/>
      <c r="Q48" s="156"/>
      <c r="R48" s="156"/>
      <c r="T48" s="169"/>
      <c r="U48" s="160"/>
      <c r="V48" s="156"/>
      <c r="W48" s="156"/>
      <c r="X48" s="156"/>
      <c r="Y48" s="156"/>
      <c r="Z48" s="156"/>
      <c r="AB48" s="169"/>
      <c r="AC48" s="160"/>
      <c r="AD48" s="156"/>
      <c r="AE48" s="156"/>
      <c r="AF48" s="156"/>
      <c r="AG48" s="156"/>
      <c r="AH48" s="156"/>
    </row>
    <row r="49" spans="3:34" outlineLevel="2" x14ac:dyDescent="0.35">
      <c r="C49" s="53" t="s">
        <v>142</v>
      </c>
      <c r="D49" s="169"/>
      <c r="E49" s="160"/>
      <c r="F49" s="156"/>
      <c r="G49" s="156"/>
      <c r="H49" s="156"/>
      <c r="I49" s="156"/>
      <c r="J49" s="156"/>
      <c r="K49" s="48"/>
      <c r="L49" s="169"/>
      <c r="M49" s="160"/>
      <c r="N49" s="156"/>
      <c r="O49" s="156"/>
      <c r="P49" s="156"/>
      <c r="Q49" s="156"/>
      <c r="R49" s="156"/>
      <c r="T49" s="169"/>
      <c r="U49" s="160"/>
      <c r="V49" s="156"/>
      <c r="W49" s="156"/>
      <c r="X49" s="156"/>
      <c r="Y49" s="156"/>
      <c r="Z49" s="156"/>
      <c r="AB49" s="169"/>
      <c r="AC49" s="160"/>
      <c r="AD49" s="156"/>
      <c r="AE49" s="156"/>
      <c r="AF49" s="156"/>
      <c r="AG49" s="156"/>
      <c r="AH49" s="156"/>
    </row>
    <row r="50" spans="3:34" outlineLevel="2" x14ac:dyDescent="0.35">
      <c r="C50" s="52" t="s">
        <v>149</v>
      </c>
      <c r="D50" s="159">
        <f>+D51+D52</f>
        <v>0</v>
      </c>
      <c r="E50" s="160"/>
      <c r="F50" s="156"/>
      <c r="G50" s="156"/>
      <c r="H50" s="156"/>
      <c r="I50" s="156"/>
      <c r="J50" s="156"/>
      <c r="K50" s="48"/>
      <c r="L50" s="159">
        <f>+L51+L52</f>
        <v>0</v>
      </c>
      <c r="M50" s="160"/>
      <c r="N50" s="156"/>
      <c r="O50" s="156"/>
      <c r="P50" s="156"/>
      <c r="Q50" s="156"/>
      <c r="R50" s="156"/>
      <c r="T50" s="159">
        <f>+T51+T52</f>
        <v>0</v>
      </c>
      <c r="U50" s="160"/>
      <c r="V50" s="156"/>
      <c r="W50" s="156"/>
      <c r="X50" s="156"/>
      <c r="Y50" s="156"/>
      <c r="Z50" s="156"/>
      <c r="AB50" s="159">
        <f>+AB51+AB52</f>
        <v>0</v>
      </c>
      <c r="AC50" s="160"/>
      <c r="AD50" s="156"/>
      <c r="AE50" s="156"/>
      <c r="AF50" s="156"/>
      <c r="AG50" s="156"/>
      <c r="AH50" s="156"/>
    </row>
    <row r="51" spans="3:34" outlineLevel="2" x14ac:dyDescent="0.35">
      <c r="C51" s="53" t="s">
        <v>141</v>
      </c>
      <c r="D51" s="169"/>
      <c r="E51" s="160"/>
      <c r="F51" s="156"/>
      <c r="G51" s="156"/>
      <c r="H51" s="156"/>
      <c r="I51" s="156"/>
      <c r="J51" s="156"/>
      <c r="K51" s="48"/>
      <c r="L51" s="169"/>
      <c r="M51" s="160"/>
      <c r="N51" s="156"/>
      <c r="O51" s="156"/>
      <c r="P51" s="156"/>
      <c r="Q51" s="156"/>
      <c r="R51" s="156"/>
      <c r="T51" s="169"/>
      <c r="U51" s="160"/>
      <c r="V51" s="156"/>
      <c r="W51" s="156"/>
      <c r="X51" s="156"/>
      <c r="Y51" s="156"/>
      <c r="Z51" s="156"/>
      <c r="AB51" s="169"/>
      <c r="AC51" s="160"/>
      <c r="AD51" s="156"/>
      <c r="AE51" s="156"/>
      <c r="AF51" s="156"/>
      <c r="AG51" s="156"/>
      <c r="AH51" s="156"/>
    </row>
    <row r="52" spans="3:34" outlineLevel="2" x14ac:dyDescent="0.35">
      <c r="C52" s="53" t="s">
        <v>142</v>
      </c>
      <c r="D52" s="169"/>
      <c r="E52" s="160"/>
      <c r="F52" s="156"/>
      <c r="G52" s="156"/>
      <c r="H52" s="156"/>
      <c r="I52" s="156"/>
      <c r="J52" s="156"/>
      <c r="K52" s="48"/>
      <c r="L52" s="169"/>
      <c r="M52" s="160"/>
      <c r="N52" s="156"/>
      <c r="O52" s="156"/>
      <c r="P52" s="156"/>
      <c r="Q52" s="156"/>
      <c r="R52" s="156"/>
      <c r="T52" s="169"/>
      <c r="U52" s="160"/>
      <c r="V52" s="156"/>
      <c r="W52" s="156"/>
      <c r="X52" s="156"/>
      <c r="Y52" s="156"/>
      <c r="Z52" s="156"/>
      <c r="AB52" s="169"/>
      <c r="AC52" s="160"/>
      <c r="AD52" s="156"/>
      <c r="AE52" s="156"/>
      <c r="AF52" s="156"/>
      <c r="AG52" s="156"/>
      <c r="AH52" s="156"/>
    </row>
    <row r="53" spans="3:34" outlineLevel="2" x14ac:dyDescent="0.35">
      <c r="C53" s="52" t="s">
        <v>151</v>
      </c>
      <c r="D53" s="159">
        <f>+D54+D55</f>
        <v>0</v>
      </c>
      <c r="E53" s="160"/>
      <c r="F53" s="156"/>
      <c r="G53" s="156"/>
      <c r="H53" s="156"/>
      <c r="I53" s="156"/>
      <c r="J53" s="156"/>
      <c r="K53" s="48"/>
      <c r="L53" s="159">
        <f>+L54+L55</f>
        <v>0</v>
      </c>
      <c r="M53" s="160"/>
      <c r="N53" s="156"/>
      <c r="O53" s="156"/>
      <c r="P53" s="156"/>
      <c r="Q53" s="156"/>
      <c r="R53" s="156"/>
      <c r="T53" s="159">
        <f>+T54+T55</f>
        <v>0</v>
      </c>
      <c r="U53" s="160"/>
      <c r="V53" s="156"/>
      <c r="W53" s="156"/>
      <c r="X53" s="156"/>
      <c r="Y53" s="156"/>
      <c r="Z53" s="156"/>
      <c r="AB53" s="159">
        <f>+AB54+AB55</f>
        <v>0</v>
      </c>
      <c r="AC53" s="160"/>
      <c r="AD53" s="156"/>
      <c r="AE53" s="156"/>
      <c r="AF53" s="156"/>
      <c r="AG53" s="156"/>
      <c r="AH53" s="156"/>
    </row>
    <row r="54" spans="3:34" outlineLevel="2" x14ac:dyDescent="0.35">
      <c r="C54" s="53" t="s">
        <v>141</v>
      </c>
      <c r="D54" s="169"/>
      <c r="E54" s="160"/>
      <c r="F54" s="156"/>
      <c r="G54" s="156"/>
      <c r="H54" s="156"/>
      <c r="I54" s="156"/>
      <c r="J54" s="156"/>
      <c r="K54" s="48"/>
      <c r="L54" s="169"/>
      <c r="M54" s="160"/>
      <c r="N54" s="156"/>
      <c r="O54" s="156"/>
      <c r="P54" s="156"/>
      <c r="Q54" s="156"/>
      <c r="R54" s="156"/>
      <c r="T54" s="169"/>
      <c r="U54" s="160"/>
      <c r="V54" s="156"/>
      <c r="W54" s="156"/>
      <c r="X54" s="156"/>
      <c r="Y54" s="156"/>
      <c r="Z54" s="156"/>
      <c r="AB54" s="169"/>
      <c r="AC54" s="160"/>
      <c r="AD54" s="156"/>
      <c r="AE54" s="156"/>
      <c r="AF54" s="156"/>
      <c r="AG54" s="156"/>
      <c r="AH54" s="156"/>
    </row>
    <row r="55" spans="3:34" outlineLevel="2" x14ac:dyDescent="0.35">
      <c r="C55" s="53" t="s">
        <v>142</v>
      </c>
      <c r="D55" s="169"/>
      <c r="E55" s="160"/>
      <c r="F55" s="156"/>
      <c r="G55" s="156"/>
      <c r="H55" s="156"/>
      <c r="I55" s="156"/>
      <c r="J55" s="156"/>
      <c r="K55" s="48"/>
      <c r="L55" s="169"/>
      <c r="M55" s="160"/>
      <c r="N55" s="156"/>
      <c r="O55" s="156"/>
      <c r="P55" s="156"/>
      <c r="Q55" s="156"/>
      <c r="R55" s="156"/>
      <c r="T55" s="169"/>
      <c r="U55" s="160"/>
      <c r="V55" s="156"/>
      <c r="W55" s="156"/>
      <c r="X55" s="156"/>
      <c r="Y55" s="156"/>
      <c r="Z55" s="156"/>
      <c r="AB55" s="169"/>
      <c r="AC55" s="160"/>
      <c r="AD55" s="156"/>
      <c r="AE55" s="156"/>
      <c r="AF55" s="156"/>
      <c r="AG55" s="156"/>
      <c r="AH55" s="156"/>
    </row>
    <row r="56" spans="3:34" outlineLevel="2" x14ac:dyDescent="0.35">
      <c r="C56" s="52" t="s">
        <v>144</v>
      </c>
      <c r="D56" s="159"/>
      <c r="E56" s="160"/>
      <c r="F56" s="156"/>
      <c r="G56" s="156"/>
      <c r="H56" s="156"/>
      <c r="I56" s="156"/>
      <c r="J56" s="156"/>
      <c r="K56" s="48"/>
      <c r="L56" s="159"/>
      <c r="M56" s="160"/>
      <c r="N56" s="156"/>
      <c r="O56" s="156"/>
      <c r="P56" s="156"/>
      <c r="Q56" s="156"/>
      <c r="R56" s="156"/>
      <c r="T56" s="159"/>
      <c r="U56" s="160"/>
      <c r="V56" s="156"/>
      <c r="W56" s="156"/>
      <c r="X56" s="156"/>
      <c r="Y56" s="156"/>
      <c r="Z56" s="156"/>
      <c r="AB56" s="159"/>
      <c r="AC56" s="160"/>
      <c r="AD56" s="156"/>
      <c r="AE56" s="156"/>
      <c r="AF56" s="156"/>
      <c r="AG56" s="156"/>
      <c r="AH56" s="156"/>
    </row>
    <row r="57" spans="3:34" outlineLevel="2" x14ac:dyDescent="0.35">
      <c r="C57" s="54" t="s">
        <v>789</v>
      </c>
      <c r="D57" s="43"/>
      <c r="E57" s="156"/>
      <c r="F57" s="156"/>
      <c r="G57" s="156"/>
      <c r="H57" s="39">
        <f>+H58+H67</f>
        <v>0</v>
      </c>
      <c r="I57" s="156"/>
      <c r="J57" s="156"/>
      <c r="K57" s="48"/>
      <c r="L57" s="43"/>
      <c r="M57" s="156"/>
      <c r="N57" s="156"/>
      <c r="O57" s="156"/>
      <c r="P57" s="39">
        <f>+P58+P67</f>
        <v>0</v>
      </c>
      <c r="Q57" s="156"/>
      <c r="R57" s="156"/>
      <c r="T57" s="43"/>
      <c r="U57" s="156"/>
      <c r="V57" s="156"/>
      <c r="W57" s="156"/>
      <c r="X57" s="39">
        <f>+X58+X67</f>
        <v>0</v>
      </c>
      <c r="Y57" s="156"/>
      <c r="Z57" s="156"/>
      <c r="AB57" s="43"/>
      <c r="AC57" s="156"/>
      <c r="AD57" s="156"/>
      <c r="AE57" s="156"/>
      <c r="AF57" s="39">
        <f>+AF58+AF67</f>
        <v>0</v>
      </c>
      <c r="AG57" s="156"/>
      <c r="AH57" s="156"/>
    </row>
    <row r="58" spans="3:34" outlineLevel="2" x14ac:dyDescent="0.35">
      <c r="C58" s="45" t="s">
        <v>155</v>
      </c>
      <c r="D58" s="185"/>
      <c r="E58" s="156"/>
      <c r="F58" s="156"/>
      <c r="G58" s="156"/>
      <c r="H58" s="185">
        <f>+SUM(H59:H66)</f>
        <v>0</v>
      </c>
      <c r="I58" s="156"/>
      <c r="J58" s="156"/>
      <c r="K58" s="48"/>
      <c r="L58" s="185"/>
      <c r="M58" s="156"/>
      <c r="N58" s="156"/>
      <c r="O58" s="156"/>
      <c r="P58" s="185">
        <f>+SUM(P59:P66)</f>
        <v>0</v>
      </c>
      <c r="Q58" s="156"/>
      <c r="R58" s="156"/>
      <c r="T58" s="185"/>
      <c r="U58" s="156"/>
      <c r="V58" s="156"/>
      <c r="W58" s="156"/>
      <c r="X58" s="185">
        <f>+SUM(X59:X66)</f>
        <v>0</v>
      </c>
      <c r="Y58" s="156"/>
      <c r="Z58" s="156"/>
      <c r="AB58" s="185"/>
      <c r="AC58" s="156"/>
      <c r="AD58" s="156"/>
      <c r="AE58" s="156"/>
      <c r="AF58" s="185">
        <f>+SUM(AF59:AF66)</f>
        <v>0</v>
      </c>
      <c r="AG58" s="156"/>
      <c r="AH58" s="156"/>
    </row>
    <row r="59" spans="3:34" outlineLevel="2" x14ac:dyDescent="0.35">
      <c r="C59" s="127" t="s">
        <v>822</v>
      </c>
      <c r="D59" s="159"/>
      <c r="E59" s="160"/>
      <c r="F59" s="156"/>
      <c r="G59" s="161"/>
      <c r="H59" s="159"/>
      <c r="I59" s="160"/>
      <c r="J59" s="156"/>
      <c r="K59" s="48"/>
      <c r="L59" s="159"/>
      <c r="M59" s="160"/>
      <c r="N59" s="156"/>
      <c r="O59" s="161"/>
      <c r="P59" s="159"/>
      <c r="Q59" s="160"/>
      <c r="R59" s="156"/>
      <c r="T59" s="159"/>
      <c r="U59" s="160"/>
      <c r="V59" s="156"/>
      <c r="W59" s="161"/>
      <c r="X59" s="159"/>
      <c r="Y59" s="160"/>
      <c r="Z59" s="156"/>
      <c r="AB59" s="159"/>
      <c r="AC59" s="160"/>
      <c r="AD59" s="156"/>
      <c r="AE59" s="161"/>
      <c r="AF59" s="159"/>
      <c r="AG59" s="160"/>
      <c r="AH59" s="156"/>
    </row>
    <row r="60" spans="3:34" outlineLevel="2" x14ac:dyDescent="0.35">
      <c r="C60" s="127" t="s">
        <v>823</v>
      </c>
      <c r="D60" s="159"/>
      <c r="E60" s="160"/>
      <c r="F60" s="156"/>
      <c r="G60" s="161"/>
      <c r="H60" s="159"/>
      <c r="I60" s="160"/>
      <c r="J60" s="156"/>
      <c r="K60" s="48"/>
      <c r="L60" s="159"/>
      <c r="M60" s="160"/>
      <c r="N60" s="156"/>
      <c r="O60" s="161"/>
      <c r="P60" s="159"/>
      <c r="Q60" s="160"/>
      <c r="R60" s="156"/>
      <c r="T60" s="159"/>
      <c r="U60" s="160"/>
      <c r="V60" s="156"/>
      <c r="W60" s="161"/>
      <c r="X60" s="159"/>
      <c r="Y60" s="160"/>
      <c r="Z60" s="156"/>
      <c r="AB60" s="159"/>
      <c r="AC60" s="160"/>
      <c r="AD60" s="156"/>
      <c r="AE60" s="161"/>
      <c r="AF60" s="159"/>
      <c r="AG60" s="160"/>
      <c r="AH60" s="156"/>
    </row>
    <row r="61" spans="3:34" outlineLevel="2" x14ac:dyDescent="0.35">
      <c r="C61" s="127" t="s">
        <v>824</v>
      </c>
      <c r="D61" s="159"/>
      <c r="E61" s="160"/>
      <c r="F61" s="156"/>
      <c r="G61" s="161"/>
      <c r="H61" s="159"/>
      <c r="I61" s="160"/>
      <c r="J61" s="156"/>
      <c r="K61" s="48"/>
      <c r="L61" s="159"/>
      <c r="M61" s="160"/>
      <c r="N61" s="156"/>
      <c r="O61" s="161"/>
      <c r="P61" s="159"/>
      <c r="Q61" s="160"/>
      <c r="R61" s="156"/>
      <c r="T61" s="159"/>
      <c r="U61" s="160"/>
      <c r="V61" s="156"/>
      <c r="W61" s="161"/>
      <c r="X61" s="159"/>
      <c r="Y61" s="160"/>
      <c r="Z61" s="156"/>
      <c r="AB61" s="159"/>
      <c r="AC61" s="160"/>
      <c r="AD61" s="156"/>
      <c r="AE61" s="161"/>
      <c r="AF61" s="159"/>
      <c r="AG61" s="160"/>
      <c r="AH61" s="156"/>
    </row>
    <row r="62" spans="3:34" outlineLevel="2" x14ac:dyDescent="0.35">
      <c r="C62" s="127" t="s">
        <v>825</v>
      </c>
      <c r="D62" s="159"/>
      <c r="E62" s="160"/>
      <c r="F62" s="156"/>
      <c r="G62" s="161"/>
      <c r="H62" s="159"/>
      <c r="I62" s="160"/>
      <c r="J62" s="156"/>
      <c r="K62" s="48"/>
      <c r="L62" s="159"/>
      <c r="M62" s="160"/>
      <c r="N62" s="156"/>
      <c r="O62" s="161"/>
      <c r="P62" s="159"/>
      <c r="Q62" s="160"/>
      <c r="R62" s="156"/>
      <c r="T62" s="159"/>
      <c r="U62" s="160"/>
      <c r="V62" s="156"/>
      <c r="W62" s="161"/>
      <c r="X62" s="159"/>
      <c r="Y62" s="160"/>
      <c r="Z62" s="156"/>
      <c r="AB62" s="159"/>
      <c r="AC62" s="160"/>
      <c r="AD62" s="156"/>
      <c r="AE62" s="161"/>
      <c r="AF62" s="159"/>
      <c r="AG62" s="160"/>
      <c r="AH62" s="156"/>
    </row>
    <row r="63" spans="3:34" outlineLevel="2" x14ac:dyDescent="0.35">
      <c r="C63" s="127" t="s">
        <v>826</v>
      </c>
      <c r="D63" s="159"/>
      <c r="E63" s="160"/>
      <c r="F63" s="156"/>
      <c r="G63" s="161"/>
      <c r="H63" s="159"/>
      <c r="I63" s="160"/>
      <c r="J63" s="156"/>
      <c r="K63" s="48"/>
      <c r="L63" s="159"/>
      <c r="M63" s="160"/>
      <c r="N63" s="156"/>
      <c r="O63" s="161"/>
      <c r="P63" s="159"/>
      <c r="Q63" s="160"/>
      <c r="R63" s="156"/>
      <c r="T63" s="159"/>
      <c r="U63" s="160"/>
      <c r="V63" s="156"/>
      <c r="W63" s="161"/>
      <c r="X63" s="159"/>
      <c r="Y63" s="160"/>
      <c r="Z63" s="156"/>
      <c r="AB63" s="159"/>
      <c r="AC63" s="160"/>
      <c r="AD63" s="156"/>
      <c r="AE63" s="161"/>
      <c r="AF63" s="159"/>
      <c r="AG63" s="160"/>
      <c r="AH63" s="156"/>
    </row>
    <row r="64" spans="3:34" outlineLevel="2" x14ac:dyDescent="0.35">
      <c r="C64" s="127" t="s">
        <v>827</v>
      </c>
      <c r="D64" s="159"/>
      <c r="E64" s="160"/>
      <c r="F64" s="156"/>
      <c r="G64" s="161"/>
      <c r="H64" s="159"/>
      <c r="I64" s="160"/>
      <c r="J64" s="156"/>
      <c r="K64" s="48"/>
      <c r="L64" s="159"/>
      <c r="M64" s="160"/>
      <c r="N64" s="156"/>
      <c r="O64" s="161"/>
      <c r="P64" s="159"/>
      <c r="Q64" s="160"/>
      <c r="R64" s="156"/>
      <c r="T64" s="159"/>
      <c r="U64" s="160"/>
      <c r="V64" s="156"/>
      <c r="W64" s="161"/>
      <c r="X64" s="159"/>
      <c r="Y64" s="160"/>
      <c r="Z64" s="156"/>
      <c r="AB64" s="159"/>
      <c r="AC64" s="160"/>
      <c r="AD64" s="156"/>
      <c r="AE64" s="161"/>
      <c r="AF64" s="159"/>
      <c r="AG64" s="160"/>
      <c r="AH64" s="156"/>
    </row>
    <row r="65" spans="3:34" outlineLevel="2" x14ac:dyDescent="0.35">
      <c r="C65" s="127" t="s">
        <v>828</v>
      </c>
      <c r="D65" s="159"/>
      <c r="E65" s="160"/>
      <c r="F65" s="156"/>
      <c r="G65" s="161"/>
      <c r="H65" s="159"/>
      <c r="I65" s="160"/>
      <c r="J65" s="156"/>
      <c r="K65" s="48"/>
      <c r="L65" s="159"/>
      <c r="M65" s="160"/>
      <c r="N65" s="156"/>
      <c r="O65" s="161"/>
      <c r="P65" s="159"/>
      <c r="Q65" s="160"/>
      <c r="R65" s="156"/>
      <c r="T65" s="159"/>
      <c r="U65" s="160"/>
      <c r="V65" s="156"/>
      <c r="W65" s="161"/>
      <c r="X65" s="159"/>
      <c r="Y65" s="160"/>
      <c r="Z65" s="156"/>
      <c r="AB65" s="159"/>
      <c r="AC65" s="160"/>
      <c r="AD65" s="156"/>
      <c r="AE65" s="161"/>
      <c r="AF65" s="159"/>
      <c r="AG65" s="160"/>
      <c r="AH65" s="156"/>
    </row>
    <row r="66" spans="3:34" outlineLevel="2" x14ac:dyDescent="0.35">
      <c r="C66" s="127" t="s">
        <v>835</v>
      </c>
      <c r="D66" s="159"/>
      <c r="E66" s="160"/>
      <c r="F66" s="156"/>
      <c r="G66" s="161"/>
      <c r="H66" s="159"/>
      <c r="I66" s="160"/>
      <c r="J66" s="156"/>
      <c r="K66" s="48"/>
      <c r="L66" s="159"/>
      <c r="M66" s="160"/>
      <c r="N66" s="156"/>
      <c r="O66" s="161"/>
      <c r="P66" s="159"/>
      <c r="Q66" s="160"/>
      <c r="R66" s="156"/>
      <c r="T66" s="159"/>
      <c r="U66" s="160"/>
      <c r="V66" s="156"/>
      <c r="W66" s="161"/>
      <c r="X66" s="159"/>
      <c r="Y66" s="160"/>
      <c r="Z66" s="156"/>
      <c r="AB66" s="159"/>
      <c r="AC66" s="160"/>
      <c r="AD66" s="156"/>
      <c r="AE66" s="161"/>
      <c r="AF66" s="159"/>
      <c r="AG66" s="160"/>
      <c r="AH66" s="156"/>
    </row>
    <row r="67" spans="3:34" outlineLevel="2" x14ac:dyDescent="0.35">
      <c r="C67" s="45" t="s">
        <v>158</v>
      </c>
      <c r="D67" s="159"/>
      <c r="E67" s="160"/>
      <c r="F67" s="156"/>
      <c r="G67" s="161"/>
      <c r="H67" s="159"/>
      <c r="I67" s="160"/>
      <c r="J67" s="156"/>
      <c r="K67" s="48"/>
      <c r="L67" s="159"/>
      <c r="M67" s="160"/>
      <c r="N67" s="156"/>
      <c r="O67" s="161"/>
      <c r="P67" s="159"/>
      <c r="Q67" s="160"/>
      <c r="R67" s="156"/>
      <c r="T67" s="159"/>
      <c r="U67" s="160"/>
      <c r="V67" s="156"/>
      <c r="W67" s="161"/>
      <c r="X67" s="159"/>
      <c r="Y67" s="160"/>
      <c r="Z67" s="156"/>
      <c r="AB67" s="159"/>
      <c r="AC67" s="160"/>
      <c r="AD67" s="156"/>
      <c r="AE67" s="161"/>
      <c r="AF67" s="159"/>
      <c r="AG67" s="160"/>
      <c r="AH67" s="156"/>
    </row>
    <row r="68" spans="3:34" outlineLevel="2" x14ac:dyDescent="0.35">
      <c r="C68" s="55" t="s">
        <v>157</v>
      </c>
      <c r="D68" s="169"/>
      <c r="E68" s="160"/>
      <c r="F68" s="156"/>
      <c r="G68" s="161"/>
      <c r="H68" s="169"/>
      <c r="I68" s="160"/>
      <c r="J68" s="156"/>
      <c r="K68" s="48"/>
      <c r="L68" s="169"/>
      <c r="M68" s="160"/>
      <c r="N68" s="156"/>
      <c r="O68" s="161"/>
      <c r="P68" s="169"/>
      <c r="Q68" s="160"/>
      <c r="R68" s="156"/>
      <c r="T68" s="169"/>
      <c r="U68" s="160"/>
      <c r="V68" s="156"/>
      <c r="W68" s="161"/>
      <c r="X68" s="169"/>
      <c r="Y68" s="160"/>
      <c r="Z68" s="156"/>
      <c r="AB68" s="169"/>
      <c r="AC68" s="160"/>
      <c r="AD68" s="156"/>
      <c r="AE68" s="161"/>
      <c r="AF68" s="169"/>
      <c r="AG68" s="160"/>
      <c r="AH68" s="156"/>
    </row>
    <row r="69" spans="3:34" outlineLevel="2" x14ac:dyDescent="0.35">
      <c r="C69" s="29" t="s">
        <v>159</v>
      </c>
      <c r="D69" s="188">
        <f t="shared" ref="D69:J69" si="0">SUM(D70:D81)</f>
        <v>0</v>
      </c>
      <c r="E69" s="39">
        <f t="shared" si="0"/>
        <v>0</v>
      </c>
      <c r="F69" s="39">
        <f t="shared" si="0"/>
        <v>0</v>
      </c>
      <c r="G69" s="39">
        <f t="shared" si="0"/>
        <v>0</v>
      </c>
      <c r="H69" s="43">
        <f t="shared" si="0"/>
        <v>0</v>
      </c>
      <c r="I69" s="39">
        <f t="shared" si="0"/>
        <v>0</v>
      </c>
      <c r="J69" s="39">
        <f t="shared" si="0"/>
        <v>0</v>
      </c>
      <c r="K69" s="48"/>
      <c r="L69" s="188">
        <f t="shared" ref="L69:R69" si="1">SUM(L70:L81)</f>
        <v>0</v>
      </c>
      <c r="M69" s="39">
        <f t="shared" si="1"/>
        <v>0</v>
      </c>
      <c r="N69" s="39">
        <f t="shared" si="1"/>
        <v>0</v>
      </c>
      <c r="O69" s="39">
        <f t="shared" si="1"/>
        <v>0</v>
      </c>
      <c r="P69" s="43">
        <f t="shared" si="1"/>
        <v>0</v>
      </c>
      <c r="Q69" s="39">
        <f t="shared" si="1"/>
        <v>0</v>
      </c>
      <c r="R69" s="39">
        <f t="shared" si="1"/>
        <v>0</v>
      </c>
      <c r="T69" s="188">
        <f t="shared" ref="T69:Z69" si="2">SUM(T70:T81)</f>
        <v>0</v>
      </c>
      <c r="U69" s="39">
        <f t="shared" si="2"/>
        <v>0</v>
      </c>
      <c r="V69" s="39">
        <f t="shared" si="2"/>
        <v>0</v>
      </c>
      <c r="W69" s="39">
        <f t="shared" si="2"/>
        <v>0</v>
      </c>
      <c r="X69" s="43">
        <f t="shared" si="2"/>
        <v>0</v>
      </c>
      <c r="Y69" s="39">
        <f t="shared" si="2"/>
        <v>0</v>
      </c>
      <c r="Z69" s="39">
        <f t="shared" si="2"/>
        <v>0</v>
      </c>
      <c r="AB69" s="188">
        <f t="shared" ref="AB69:AH69" si="3">SUM(AB70:AB81)</f>
        <v>0</v>
      </c>
      <c r="AC69" s="39">
        <f t="shared" si="3"/>
        <v>0</v>
      </c>
      <c r="AD69" s="39">
        <f t="shared" si="3"/>
        <v>0</v>
      </c>
      <c r="AE69" s="39">
        <f t="shared" si="3"/>
        <v>0</v>
      </c>
      <c r="AF69" s="43">
        <f t="shared" si="3"/>
        <v>0</v>
      </c>
      <c r="AG69" s="39">
        <f t="shared" si="3"/>
        <v>0</v>
      </c>
      <c r="AH69" s="39">
        <f t="shared" si="3"/>
        <v>0</v>
      </c>
    </row>
    <row r="70" spans="3:34" outlineLevel="2" x14ac:dyDescent="0.35">
      <c r="C70" s="45" t="s">
        <v>161</v>
      </c>
      <c r="D70" s="159"/>
      <c r="E70" s="160"/>
      <c r="F70" s="156"/>
      <c r="G70" s="156"/>
      <c r="H70" s="156"/>
      <c r="I70" s="156"/>
      <c r="J70" s="156"/>
      <c r="K70" s="48"/>
      <c r="L70" s="159"/>
      <c r="M70" s="160"/>
      <c r="N70" s="156"/>
      <c r="O70" s="156"/>
      <c r="P70" s="156"/>
      <c r="Q70" s="156"/>
      <c r="R70" s="156"/>
      <c r="T70" s="159"/>
      <c r="U70" s="160"/>
      <c r="V70" s="156"/>
      <c r="W70" s="156"/>
      <c r="X70" s="156"/>
      <c r="Y70" s="156"/>
      <c r="Z70" s="156"/>
      <c r="AB70" s="159"/>
      <c r="AC70" s="160"/>
      <c r="AD70" s="156"/>
      <c r="AE70" s="156"/>
      <c r="AF70" s="156"/>
      <c r="AG70" s="156"/>
      <c r="AH70" s="156"/>
    </row>
    <row r="71" spans="3:34" outlineLevel="2" x14ac:dyDescent="0.35">
      <c r="C71" s="45" t="s">
        <v>162</v>
      </c>
      <c r="D71" s="159"/>
      <c r="E71" s="160"/>
      <c r="F71" s="156"/>
      <c r="G71" s="156"/>
      <c r="H71" s="156"/>
      <c r="I71" s="156"/>
      <c r="J71" s="156"/>
      <c r="K71" s="48"/>
      <c r="L71" s="159"/>
      <c r="M71" s="160"/>
      <c r="N71" s="156"/>
      <c r="O71" s="156"/>
      <c r="P71" s="156"/>
      <c r="Q71" s="156"/>
      <c r="R71" s="156"/>
      <c r="T71" s="159"/>
      <c r="U71" s="160"/>
      <c r="V71" s="156"/>
      <c r="W71" s="156"/>
      <c r="X71" s="156"/>
      <c r="Y71" s="156"/>
      <c r="Z71" s="156"/>
      <c r="AB71" s="159"/>
      <c r="AC71" s="160"/>
      <c r="AD71" s="156"/>
      <c r="AE71" s="156"/>
      <c r="AF71" s="156"/>
      <c r="AG71" s="156"/>
      <c r="AH71" s="156"/>
    </row>
    <row r="72" spans="3:34" outlineLevel="2" x14ac:dyDescent="0.35">
      <c r="C72" s="45" t="s">
        <v>163</v>
      </c>
      <c r="D72" s="159"/>
      <c r="E72" s="160"/>
      <c r="F72" s="156"/>
      <c r="G72" s="156"/>
      <c r="H72" s="189"/>
      <c r="I72" s="156"/>
      <c r="J72" s="156"/>
      <c r="K72" s="48"/>
      <c r="L72" s="159"/>
      <c r="M72" s="160"/>
      <c r="N72" s="156"/>
      <c r="O72" s="156"/>
      <c r="P72" s="189"/>
      <c r="Q72" s="156"/>
      <c r="R72" s="156"/>
      <c r="T72" s="159"/>
      <c r="U72" s="160"/>
      <c r="V72" s="156"/>
      <c r="W72" s="156"/>
      <c r="X72" s="189"/>
      <c r="Y72" s="156"/>
      <c r="Z72" s="156"/>
      <c r="AB72" s="159"/>
      <c r="AC72" s="160"/>
      <c r="AD72" s="156"/>
      <c r="AE72" s="156"/>
      <c r="AF72" s="189"/>
      <c r="AG72" s="156"/>
      <c r="AH72" s="156"/>
    </row>
    <row r="73" spans="3:34" outlineLevel="2" x14ac:dyDescent="0.35">
      <c r="C73" s="45" t="s">
        <v>164</v>
      </c>
      <c r="D73" s="159"/>
      <c r="E73" s="160"/>
      <c r="F73" s="156"/>
      <c r="G73" s="161"/>
      <c r="H73" s="159"/>
      <c r="I73" s="160"/>
      <c r="J73" s="161"/>
      <c r="K73" s="48"/>
      <c r="L73" s="159"/>
      <c r="M73" s="160"/>
      <c r="N73" s="156"/>
      <c r="O73" s="161"/>
      <c r="P73" s="159"/>
      <c r="Q73" s="160"/>
      <c r="R73" s="161"/>
      <c r="T73" s="159"/>
      <c r="U73" s="160"/>
      <c r="V73" s="156"/>
      <c r="W73" s="161"/>
      <c r="X73" s="159"/>
      <c r="Y73" s="160"/>
      <c r="Z73" s="161"/>
      <c r="AB73" s="159"/>
      <c r="AC73" s="160"/>
      <c r="AD73" s="156"/>
      <c r="AE73" s="161"/>
      <c r="AF73" s="159"/>
      <c r="AG73" s="160"/>
      <c r="AH73" s="161"/>
    </row>
    <row r="74" spans="3:34" outlineLevel="2" x14ac:dyDescent="0.35">
      <c r="C74" s="45" t="s">
        <v>165</v>
      </c>
      <c r="D74" s="159"/>
      <c r="E74" s="160"/>
      <c r="F74" s="156"/>
      <c r="G74" s="161"/>
      <c r="H74" s="159"/>
      <c r="I74" s="160"/>
      <c r="J74" s="161"/>
      <c r="K74" s="48"/>
      <c r="L74" s="159"/>
      <c r="M74" s="160"/>
      <c r="N74" s="156"/>
      <c r="O74" s="161"/>
      <c r="P74" s="159"/>
      <c r="Q74" s="160"/>
      <c r="R74" s="161"/>
      <c r="T74" s="159"/>
      <c r="U74" s="160"/>
      <c r="V74" s="156"/>
      <c r="W74" s="161"/>
      <c r="X74" s="159"/>
      <c r="Y74" s="160"/>
      <c r="Z74" s="161"/>
      <c r="AB74" s="159"/>
      <c r="AC74" s="160"/>
      <c r="AD74" s="156"/>
      <c r="AE74" s="161"/>
      <c r="AF74" s="159"/>
      <c r="AG74" s="160"/>
      <c r="AH74" s="161"/>
    </row>
    <row r="75" spans="3:34" outlineLevel="2" x14ac:dyDescent="0.35">
      <c r="C75" s="45" t="s">
        <v>166</v>
      </c>
      <c r="D75" s="159"/>
      <c r="E75" s="160"/>
      <c r="F75" s="156"/>
      <c r="G75" s="161"/>
      <c r="H75" s="159"/>
      <c r="I75" s="160"/>
      <c r="J75" s="161"/>
      <c r="K75" s="48"/>
      <c r="L75" s="159"/>
      <c r="M75" s="160"/>
      <c r="N75" s="156"/>
      <c r="O75" s="161"/>
      <c r="P75" s="159"/>
      <c r="Q75" s="160"/>
      <c r="R75" s="161"/>
      <c r="T75" s="159"/>
      <c r="U75" s="160"/>
      <c r="V75" s="156"/>
      <c r="W75" s="161"/>
      <c r="X75" s="159"/>
      <c r="Y75" s="160"/>
      <c r="Z75" s="161"/>
      <c r="AB75" s="159"/>
      <c r="AC75" s="160"/>
      <c r="AD75" s="156"/>
      <c r="AE75" s="161"/>
      <c r="AF75" s="159"/>
      <c r="AG75" s="160"/>
      <c r="AH75" s="161"/>
    </row>
    <row r="76" spans="3:34" outlineLevel="2" x14ac:dyDescent="0.35">
      <c r="C76" s="45" t="s">
        <v>167</v>
      </c>
      <c r="D76" s="159"/>
      <c r="E76" s="160"/>
      <c r="F76" s="156"/>
      <c r="G76" s="161"/>
      <c r="H76" s="159"/>
      <c r="I76" s="160"/>
      <c r="J76" s="156"/>
      <c r="K76" s="48"/>
      <c r="L76" s="159"/>
      <c r="M76" s="160"/>
      <c r="N76" s="156"/>
      <c r="O76" s="161"/>
      <c r="P76" s="159"/>
      <c r="Q76" s="160"/>
      <c r="R76" s="156"/>
      <c r="T76" s="159"/>
      <c r="U76" s="160"/>
      <c r="V76" s="156"/>
      <c r="W76" s="161"/>
      <c r="X76" s="159"/>
      <c r="Y76" s="160"/>
      <c r="Z76" s="156"/>
      <c r="AB76" s="159"/>
      <c r="AC76" s="160"/>
      <c r="AD76" s="156"/>
      <c r="AE76" s="161"/>
      <c r="AF76" s="159"/>
      <c r="AG76" s="160"/>
      <c r="AH76" s="156"/>
    </row>
    <row r="77" spans="3:34" outlineLevel="2" x14ac:dyDescent="0.35">
      <c r="C77" s="45" t="s">
        <v>168</v>
      </c>
      <c r="D77" s="159"/>
      <c r="E77" s="160"/>
      <c r="F77" s="156"/>
      <c r="G77" s="161"/>
      <c r="H77" s="159"/>
      <c r="I77" s="160"/>
      <c r="J77" s="161"/>
      <c r="K77" s="48"/>
      <c r="L77" s="159"/>
      <c r="M77" s="160"/>
      <c r="N77" s="156"/>
      <c r="O77" s="161"/>
      <c r="P77" s="159"/>
      <c r="Q77" s="160"/>
      <c r="R77" s="161"/>
      <c r="T77" s="159"/>
      <c r="U77" s="160"/>
      <c r="V77" s="156"/>
      <c r="W77" s="161"/>
      <c r="X77" s="159"/>
      <c r="Y77" s="160"/>
      <c r="Z77" s="161"/>
      <c r="AB77" s="159"/>
      <c r="AC77" s="160"/>
      <c r="AD77" s="156"/>
      <c r="AE77" s="161"/>
      <c r="AF77" s="159"/>
      <c r="AG77" s="160"/>
      <c r="AH77" s="161"/>
    </row>
    <row r="78" spans="3:34" outlineLevel="2" x14ac:dyDescent="0.35">
      <c r="C78" s="45" t="s">
        <v>169</v>
      </c>
      <c r="D78" s="159"/>
      <c r="E78" s="160"/>
      <c r="F78" s="156"/>
      <c r="G78" s="161"/>
      <c r="H78" s="159"/>
      <c r="I78" s="160"/>
      <c r="J78" s="161"/>
      <c r="K78" s="48"/>
      <c r="L78" s="159"/>
      <c r="M78" s="160"/>
      <c r="N78" s="156"/>
      <c r="O78" s="161"/>
      <c r="P78" s="159"/>
      <c r="Q78" s="160"/>
      <c r="R78" s="161"/>
      <c r="T78" s="159"/>
      <c r="U78" s="160"/>
      <c r="V78" s="156"/>
      <c r="W78" s="161"/>
      <c r="X78" s="159"/>
      <c r="Y78" s="160"/>
      <c r="Z78" s="161"/>
      <c r="AB78" s="159"/>
      <c r="AC78" s="160"/>
      <c r="AD78" s="156"/>
      <c r="AE78" s="161"/>
      <c r="AF78" s="159"/>
      <c r="AG78" s="160"/>
      <c r="AH78" s="161"/>
    </row>
    <row r="79" spans="3:34" outlineLevel="2" x14ac:dyDescent="0.35">
      <c r="C79" s="45" t="s">
        <v>171</v>
      </c>
      <c r="D79" s="159"/>
      <c r="E79" s="160"/>
      <c r="F79" s="156"/>
      <c r="G79" s="161"/>
      <c r="H79" s="159"/>
      <c r="I79" s="160"/>
      <c r="J79" s="161"/>
      <c r="K79" s="48"/>
      <c r="L79" s="159"/>
      <c r="M79" s="160"/>
      <c r="N79" s="156"/>
      <c r="O79" s="161"/>
      <c r="P79" s="159"/>
      <c r="Q79" s="160"/>
      <c r="R79" s="161"/>
      <c r="T79" s="159"/>
      <c r="U79" s="160"/>
      <c r="V79" s="156"/>
      <c r="W79" s="161"/>
      <c r="X79" s="159"/>
      <c r="Y79" s="160"/>
      <c r="Z79" s="161"/>
      <c r="AB79" s="159"/>
      <c r="AC79" s="160"/>
      <c r="AD79" s="156"/>
      <c r="AE79" s="161"/>
      <c r="AF79" s="159"/>
      <c r="AG79" s="160"/>
      <c r="AH79" s="161"/>
    </row>
    <row r="80" spans="3:34" outlineLevel="2" x14ac:dyDescent="0.35">
      <c r="C80" s="45" t="s">
        <v>173</v>
      </c>
      <c r="D80" s="159"/>
      <c r="E80" s="160"/>
      <c r="F80" s="156"/>
      <c r="G80" s="161"/>
      <c r="H80" s="159"/>
      <c r="I80" s="160"/>
      <c r="J80" s="161"/>
      <c r="K80" s="48"/>
      <c r="L80" s="159"/>
      <c r="M80" s="160"/>
      <c r="N80" s="156"/>
      <c r="O80" s="161"/>
      <c r="P80" s="159"/>
      <c r="Q80" s="160"/>
      <c r="R80" s="161"/>
      <c r="T80" s="159"/>
      <c r="U80" s="160"/>
      <c r="V80" s="156"/>
      <c r="W80" s="161"/>
      <c r="X80" s="159"/>
      <c r="Y80" s="160"/>
      <c r="Z80" s="161"/>
      <c r="AB80" s="159"/>
      <c r="AC80" s="160"/>
      <c r="AD80" s="156"/>
      <c r="AE80" s="161"/>
      <c r="AF80" s="159"/>
      <c r="AG80" s="160"/>
      <c r="AH80" s="161"/>
    </row>
    <row r="81" spans="1:34" outlineLevel="2" x14ac:dyDescent="0.35">
      <c r="C81" s="45" t="s">
        <v>174</v>
      </c>
      <c r="D81" s="159"/>
      <c r="E81" s="160"/>
      <c r="F81" s="156"/>
      <c r="G81" s="161"/>
      <c r="H81" s="159"/>
      <c r="I81" s="160"/>
      <c r="J81" s="161"/>
      <c r="K81" s="48"/>
      <c r="L81" s="159"/>
      <c r="M81" s="160"/>
      <c r="N81" s="156"/>
      <c r="O81" s="161"/>
      <c r="P81" s="159"/>
      <c r="Q81" s="160"/>
      <c r="R81" s="161"/>
      <c r="T81" s="159"/>
      <c r="U81" s="160"/>
      <c r="V81" s="156"/>
      <c r="W81" s="161"/>
      <c r="X81" s="159"/>
      <c r="Y81" s="160"/>
      <c r="Z81" s="161"/>
      <c r="AB81" s="159"/>
      <c r="AC81" s="160"/>
      <c r="AD81" s="156"/>
      <c r="AE81" s="161"/>
      <c r="AF81" s="159"/>
      <c r="AG81" s="160"/>
      <c r="AH81" s="161"/>
    </row>
    <row r="82" spans="1:34" outlineLevel="2" x14ac:dyDescent="0.35">
      <c r="C82" s="29" t="s">
        <v>785</v>
      </c>
      <c r="D82" s="159"/>
      <c r="E82" s="160"/>
      <c r="F82" s="156"/>
      <c r="G82" s="161"/>
      <c r="H82" s="159"/>
      <c r="I82" s="160"/>
      <c r="J82" s="161"/>
      <c r="K82" s="48"/>
      <c r="L82" s="159"/>
      <c r="M82" s="160"/>
      <c r="N82" s="156"/>
      <c r="O82" s="161"/>
      <c r="P82" s="159"/>
      <c r="Q82" s="160"/>
      <c r="R82" s="161"/>
      <c r="T82" s="159"/>
      <c r="U82" s="160"/>
      <c r="V82" s="156"/>
      <c r="W82" s="161"/>
      <c r="X82" s="159"/>
      <c r="Y82" s="160"/>
      <c r="Z82" s="161"/>
      <c r="AB82" s="159"/>
      <c r="AC82" s="160"/>
      <c r="AD82" s="156"/>
      <c r="AE82" s="161"/>
      <c r="AF82" s="159"/>
      <c r="AG82" s="160"/>
      <c r="AH82" s="161"/>
    </row>
    <row r="83" spans="1:34" outlineLevel="2" x14ac:dyDescent="0.35">
      <c r="C83" s="177" t="s">
        <v>177</v>
      </c>
      <c r="D83" s="159"/>
      <c r="E83" s="160"/>
      <c r="F83" s="156"/>
      <c r="G83" s="161"/>
      <c r="H83" s="159"/>
      <c r="I83" s="160"/>
      <c r="J83" s="161"/>
      <c r="K83" s="48"/>
      <c r="L83" s="159"/>
      <c r="M83" s="160"/>
      <c r="N83" s="156"/>
      <c r="O83" s="161"/>
      <c r="P83" s="159"/>
      <c r="Q83" s="160"/>
      <c r="R83" s="161"/>
      <c r="T83" s="159"/>
      <c r="U83" s="160"/>
      <c r="V83" s="156"/>
      <c r="W83" s="161"/>
      <c r="X83" s="159"/>
      <c r="Y83" s="160"/>
      <c r="Z83" s="161"/>
      <c r="AB83" s="159"/>
      <c r="AC83" s="160"/>
      <c r="AD83" s="156"/>
      <c r="AE83" s="161"/>
      <c r="AF83" s="159"/>
      <c r="AG83" s="160"/>
      <c r="AH83" s="161"/>
    </row>
    <row r="84" spans="1:34" outlineLevel="2" x14ac:dyDescent="0.35">
      <c r="C84" s="56"/>
      <c r="D84" s="173"/>
      <c r="E84" s="172"/>
      <c r="F84" s="172"/>
      <c r="G84" s="172"/>
      <c r="H84" s="172"/>
      <c r="I84" s="172"/>
      <c r="J84" s="172"/>
      <c r="K84" s="48"/>
      <c r="L84" s="173"/>
      <c r="M84" s="172"/>
      <c r="N84" s="172"/>
      <c r="O84" s="172"/>
      <c r="P84" s="172"/>
      <c r="Q84" s="172"/>
      <c r="R84" s="172"/>
      <c r="T84" s="173"/>
      <c r="U84" s="172"/>
      <c r="V84" s="172"/>
      <c r="W84" s="172"/>
      <c r="X84" s="172"/>
      <c r="Y84" s="172"/>
      <c r="Z84" s="172"/>
      <c r="AB84" s="173"/>
      <c r="AC84" s="172"/>
      <c r="AD84" s="172"/>
      <c r="AE84" s="172"/>
      <c r="AF84" s="172"/>
      <c r="AG84" s="172"/>
      <c r="AH84" s="172"/>
    </row>
    <row r="85" spans="1:34" outlineLevel="2" x14ac:dyDescent="0.35">
      <c r="C85" s="38" t="s">
        <v>179</v>
      </c>
      <c r="D85" s="39">
        <f t="shared" ref="D85:J85" si="4">+D12+D57+D69++D82+D83</f>
        <v>0</v>
      </c>
      <c r="E85" s="39">
        <f t="shared" si="4"/>
        <v>0</v>
      </c>
      <c r="F85" s="39">
        <f t="shared" si="4"/>
        <v>0</v>
      </c>
      <c r="G85" s="39">
        <f t="shared" si="4"/>
        <v>0</v>
      </c>
      <c r="H85" s="39">
        <f t="shared" si="4"/>
        <v>0</v>
      </c>
      <c r="I85" s="39">
        <f t="shared" si="4"/>
        <v>0</v>
      </c>
      <c r="J85" s="39">
        <f t="shared" si="4"/>
        <v>0</v>
      </c>
      <c r="L85" s="39">
        <f t="shared" ref="L85:R85" si="5">+L12+L57+L69++L82+L83</f>
        <v>0</v>
      </c>
      <c r="M85" s="39">
        <f t="shared" si="5"/>
        <v>0</v>
      </c>
      <c r="N85" s="39">
        <f t="shared" si="5"/>
        <v>0</v>
      </c>
      <c r="O85" s="39">
        <f t="shared" si="5"/>
        <v>0</v>
      </c>
      <c r="P85" s="39">
        <f t="shared" si="5"/>
        <v>0</v>
      </c>
      <c r="Q85" s="39">
        <f t="shared" si="5"/>
        <v>0</v>
      </c>
      <c r="R85" s="39">
        <f t="shared" si="5"/>
        <v>0</v>
      </c>
      <c r="T85" s="39">
        <f t="shared" ref="T85:Z85" si="6">+T12+T57+T69++T82+T83</f>
        <v>0</v>
      </c>
      <c r="U85" s="39">
        <f t="shared" si="6"/>
        <v>0</v>
      </c>
      <c r="V85" s="39">
        <f t="shared" si="6"/>
        <v>0</v>
      </c>
      <c r="W85" s="39">
        <f t="shared" si="6"/>
        <v>0</v>
      </c>
      <c r="X85" s="39">
        <f t="shared" si="6"/>
        <v>0</v>
      </c>
      <c r="Y85" s="39">
        <f t="shared" si="6"/>
        <v>0</v>
      </c>
      <c r="Z85" s="39">
        <f t="shared" si="6"/>
        <v>0</v>
      </c>
      <c r="AB85" s="39">
        <f t="shared" ref="AB85:AH85" si="7">+AB12+AB57+AB69++AB82+AB83</f>
        <v>0</v>
      </c>
      <c r="AC85" s="39">
        <f t="shared" si="7"/>
        <v>0</v>
      </c>
      <c r="AD85" s="39">
        <f t="shared" si="7"/>
        <v>0</v>
      </c>
      <c r="AE85" s="39">
        <f t="shared" si="7"/>
        <v>0</v>
      </c>
      <c r="AF85" s="39">
        <f t="shared" si="7"/>
        <v>0</v>
      </c>
      <c r="AG85" s="39">
        <f t="shared" si="7"/>
        <v>0</v>
      </c>
      <c r="AH85" s="39">
        <f t="shared" si="7"/>
        <v>0</v>
      </c>
    </row>
    <row r="86" spans="1:34" outlineLevel="1" x14ac:dyDescent="0.35">
      <c r="C86" s="56"/>
      <c r="D86" s="173"/>
      <c r="E86" s="172"/>
      <c r="F86" s="172"/>
      <c r="G86" s="172"/>
      <c r="H86" s="172"/>
      <c r="I86" s="172"/>
      <c r="J86" s="172"/>
      <c r="K86" s="48"/>
      <c r="L86" s="173"/>
      <c r="M86" s="172"/>
      <c r="N86" s="172"/>
      <c r="O86" s="172"/>
      <c r="P86" s="172"/>
      <c r="Q86" s="172"/>
      <c r="R86" s="172"/>
      <c r="T86" s="173"/>
      <c r="U86" s="172"/>
      <c r="V86" s="172"/>
      <c r="W86" s="172"/>
      <c r="X86" s="172"/>
      <c r="Y86" s="172"/>
      <c r="Z86" s="172"/>
      <c r="AB86" s="173"/>
      <c r="AC86" s="172"/>
      <c r="AD86" s="172"/>
      <c r="AE86" s="172"/>
      <c r="AF86" s="172"/>
      <c r="AG86" s="172"/>
      <c r="AH86" s="172"/>
    </row>
    <row r="87" spans="1:34" s="150" customFormat="1" ht="18.5" outlineLevel="1" x14ac:dyDescent="0.35">
      <c r="A87" s="297"/>
      <c r="C87" s="149" t="s">
        <v>181</v>
      </c>
      <c r="D87" s="174"/>
      <c r="E87" s="174"/>
      <c r="F87" s="174"/>
      <c r="G87" s="174"/>
      <c r="H87" s="174"/>
      <c r="I87" s="174"/>
      <c r="J87" s="174"/>
      <c r="K87" s="24"/>
      <c r="L87" s="174"/>
      <c r="M87" s="174"/>
      <c r="N87" s="174"/>
      <c r="O87" s="174"/>
      <c r="P87" s="174"/>
      <c r="Q87" s="174"/>
      <c r="R87" s="174"/>
      <c r="T87" s="174"/>
      <c r="U87" s="174"/>
      <c r="V87" s="174"/>
      <c r="W87" s="174"/>
      <c r="X87" s="174"/>
      <c r="Y87" s="174"/>
      <c r="Z87" s="174"/>
      <c r="AB87" s="174"/>
      <c r="AC87" s="174"/>
      <c r="AD87" s="174"/>
      <c r="AE87" s="174"/>
      <c r="AF87" s="174"/>
      <c r="AG87" s="174"/>
      <c r="AH87" s="174"/>
    </row>
    <row r="88" spans="1:34" outlineLevel="2" x14ac:dyDescent="0.35">
      <c r="A88" s="297"/>
      <c r="C88" s="56"/>
      <c r="D88" s="173"/>
      <c r="E88" s="172"/>
      <c r="F88" s="172"/>
      <c r="G88" s="172"/>
      <c r="H88" s="172"/>
      <c r="I88" s="172"/>
      <c r="J88" s="172"/>
      <c r="L88" s="173"/>
      <c r="M88" s="172"/>
      <c r="N88" s="172"/>
      <c r="O88" s="172"/>
      <c r="P88" s="172"/>
      <c r="Q88" s="172"/>
      <c r="R88" s="172"/>
      <c r="T88" s="173"/>
      <c r="U88" s="172"/>
      <c r="V88" s="172"/>
      <c r="W88" s="172"/>
      <c r="X88" s="172"/>
      <c r="Y88" s="172"/>
      <c r="Z88" s="172"/>
      <c r="AB88" s="173"/>
      <c r="AC88" s="172"/>
      <c r="AD88" s="172"/>
      <c r="AE88" s="172"/>
      <c r="AF88" s="172"/>
      <c r="AG88" s="172"/>
      <c r="AH88" s="172"/>
    </row>
    <row r="89" spans="1:34" outlineLevel="2" x14ac:dyDescent="0.35">
      <c r="A89" s="297"/>
      <c r="C89" s="57" t="s">
        <v>182</v>
      </c>
      <c r="D89" s="192"/>
      <c r="E89" s="192"/>
      <c r="F89" s="192"/>
      <c r="G89" s="192"/>
      <c r="H89" s="192"/>
      <c r="I89" s="192"/>
      <c r="J89" s="192"/>
      <c r="K89" s="58"/>
      <c r="L89" s="192"/>
      <c r="M89" s="192"/>
      <c r="N89" s="192"/>
      <c r="O89" s="192"/>
      <c r="P89" s="192"/>
      <c r="Q89" s="192"/>
      <c r="R89" s="192"/>
      <c r="T89" s="192"/>
      <c r="U89" s="192"/>
      <c r="V89" s="192"/>
      <c r="W89" s="192"/>
      <c r="X89" s="192"/>
      <c r="Y89" s="192"/>
      <c r="Z89" s="192"/>
      <c r="AB89" s="192"/>
      <c r="AC89" s="192"/>
      <c r="AD89" s="192"/>
      <c r="AE89" s="192"/>
      <c r="AF89" s="192"/>
      <c r="AG89" s="192"/>
      <c r="AH89" s="192"/>
    </row>
    <row r="90" spans="1:34" outlineLevel="2" x14ac:dyDescent="0.35">
      <c r="A90" s="297"/>
      <c r="C90" s="56"/>
      <c r="D90" s="173"/>
      <c r="E90" s="172"/>
      <c r="F90" s="172"/>
      <c r="G90" s="172"/>
      <c r="H90" s="172"/>
      <c r="I90" s="172"/>
      <c r="J90" s="172"/>
      <c r="K90" s="48"/>
      <c r="L90" s="173"/>
      <c r="M90" s="172"/>
      <c r="N90" s="172"/>
      <c r="O90" s="172"/>
      <c r="P90" s="172"/>
      <c r="Q90" s="172"/>
      <c r="R90" s="172"/>
      <c r="T90" s="173"/>
      <c r="U90" s="172"/>
      <c r="V90" s="172"/>
      <c r="W90" s="172"/>
      <c r="X90" s="172"/>
      <c r="Y90" s="172"/>
      <c r="Z90" s="172"/>
      <c r="AB90" s="173"/>
      <c r="AC90" s="172"/>
      <c r="AD90" s="172"/>
      <c r="AE90" s="172"/>
      <c r="AF90" s="172"/>
      <c r="AG90" s="172"/>
      <c r="AH90" s="172"/>
    </row>
    <row r="91" spans="1:34" outlineLevel="2" x14ac:dyDescent="0.35">
      <c r="A91" s="297"/>
      <c r="C91" s="59" t="s">
        <v>183</v>
      </c>
      <c r="D91" s="193"/>
      <c r="E91" s="193"/>
      <c r="F91" s="193"/>
      <c r="G91" s="193"/>
      <c r="H91" s="156"/>
      <c r="I91" s="156"/>
      <c r="J91" s="156"/>
      <c r="K91" s="48"/>
      <c r="L91" s="193"/>
      <c r="M91" s="193"/>
      <c r="N91" s="193"/>
      <c r="O91" s="193"/>
      <c r="P91" s="156"/>
      <c r="Q91" s="156"/>
      <c r="R91" s="156"/>
      <c r="T91" s="193"/>
      <c r="U91" s="193"/>
      <c r="V91" s="193"/>
      <c r="W91" s="193"/>
      <c r="X91" s="156"/>
      <c r="Y91" s="156"/>
      <c r="Z91" s="156"/>
      <c r="AB91" s="193"/>
      <c r="AC91" s="193"/>
      <c r="AD91" s="193"/>
      <c r="AE91" s="193"/>
      <c r="AF91" s="156"/>
      <c r="AG91" s="156"/>
      <c r="AH91" s="156"/>
    </row>
    <row r="92" spans="1:34" outlineLevel="2" x14ac:dyDescent="0.35">
      <c r="A92" s="297"/>
      <c r="C92" s="45" t="s">
        <v>777</v>
      </c>
      <c r="D92" s="159"/>
      <c r="E92" s="159"/>
      <c r="F92" s="159"/>
      <c r="G92" s="159"/>
      <c r="H92" s="160"/>
      <c r="I92" s="156"/>
      <c r="J92" s="156"/>
      <c r="K92" s="48"/>
      <c r="L92" s="159"/>
      <c r="M92" s="159"/>
      <c r="N92" s="159"/>
      <c r="O92" s="159"/>
      <c r="P92" s="160"/>
      <c r="Q92" s="156"/>
      <c r="R92" s="156"/>
      <c r="T92" s="159"/>
      <c r="U92" s="159"/>
      <c r="V92" s="159"/>
      <c r="W92" s="159"/>
      <c r="X92" s="160"/>
      <c r="Y92" s="156"/>
      <c r="Z92" s="156"/>
      <c r="AB92" s="159"/>
      <c r="AC92" s="159"/>
      <c r="AD92" s="159"/>
      <c r="AE92" s="159"/>
      <c r="AF92" s="160"/>
      <c r="AG92" s="156"/>
      <c r="AH92" s="156"/>
    </row>
    <row r="93" spans="1:34" outlineLevel="2" x14ac:dyDescent="0.35">
      <c r="A93" s="297"/>
      <c r="C93" s="45" t="s">
        <v>778</v>
      </c>
      <c r="D93" s="159"/>
      <c r="E93" s="159"/>
      <c r="F93" s="159"/>
      <c r="G93" s="159"/>
      <c r="H93" s="160"/>
      <c r="I93" s="156"/>
      <c r="J93" s="156"/>
      <c r="K93" s="48"/>
      <c r="L93" s="159"/>
      <c r="M93" s="159"/>
      <c r="N93" s="159"/>
      <c r="O93" s="159"/>
      <c r="P93" s="160"/>
      <c r="Q93" s="156"/>
      <c r="R93" s="156"/>
      <c r="T93" s="159"/>
      <c r="U93" s="159"/>
      <c r="V93" s="159"/>
      <c r="W93" s="159"/>
      <c r="X93" s="160"/>
      <c r="Y93" s="156"/>
      <c r="Z93" s="156"/>
      <c r="AB93" s="159"/>
      <c r="AC93" s="159"/>
      <c r="AD93" s="159"/>
      <c r="AE93" s="159"/>
      <c r="AF93" s="160"/>
      <c r="AG93" s="156"/>
      <c r="AH93" s="156"/>
    </row>
    <row r="94" spans="1:34" outlineLevel="2" x14ac:dyDescent="0.35">
      <c r="A94" s="297"/>
      <c r="C94" s="45" t="s">
        <v>779</v>
      </c>
      <c r="D94" s="159"/>
      <c r="E94" s="159"/>
      <c r="F94" s="159"/>
      <c r="G94" s="159"/>
      <c r="H94" s="160"/>
      <c r="I94" s="156"/>
      <c r="J94" s="156"/>
      <c r="K94" s="48"/>
      <c r="L94" s="159"/>
      <c r="M94" s="159"/>
      <c r="N94" s="159"/>
      <c r="O94" s="159"/>
      <c r="P94" s="160"/>
      <c r="Q94" s="156"/>
      <c r="R94" s="156"/>
      <c r="T94" s="159"/>
      <c r="U94" s="159"/>
      <c r="V94" s="159"/>
      <c r="W94" s="159"/>
      <c r="X94" s="160"/>
      <c r="Y94" s="156"/>
      <c r="Z94" s="156"/>
      <c r="AB94" s="159"/>
      <c r="AC94" s="159"/>
      <c r="AD94" s="159"/>
      <c r="AE94" s="159"/>
      <c r="AF94" s="160"/>
      <c r="AG94" s="156"/>
      <c r="AH94" s="156"/>
    </row>
    <row r="95" spans="1:34" outlineLevel="2" x14ac:dyDescent="0.35">
      <c r="A95" s="297"/>
      <c r="C95" s="45" t="s">
        <v>780</v>
      </c>
      <c r="D95" s="159"/>
      <c r="E95" s="159"/>
      <c r="F95" s="159"/>
      <c r="G95" s="159"/>
      <c r="H95" s="160"/>
      <c r="I95" s="156"/>
      <c r="J95" s="156"/>
      <c r="K95" s="48"/>
      <c r="L95" s="159"/>
      <c r="M95" s="159"/>
      <c r="N95" s="159"/>
      <c r="O95" s="159"/>
      <c r="P95" s="160"/>
      <c r="Q95" s="156"/>
      <c r="R95" s="156"/>
      <c r="T95" s="159"/>
      <c r="U95" s="159"/>
      <c r="V95" s="159"/>
      <c r="W95" s="159"/>
      <c r="X95" s="160"/>
      <c r="Y95" s="156"/>
      <c r="Z95" s="156"/>
      <c r="AB95" s="159"/>
      <c r="AC95" s="159"/>
      <c r="AD95" s="159"/>
      <c r="AE95" s="159"/>
      <c r="AF95" s="160"/>
      <c r="AG95" s="156"/>
      <c r="AH95" s="156"/>
    </row>
    <row r="96" spans="1:34" outlineLevel="2" x14ac:dyDescent="0.35">
      <c r="A96" s="297"/>
      <c r="C96" s="45" t="s">
        <v>778</v>
      </c>
      <c r="D96" s="159"/>
      <c r="E96" s="159"/>
      <c r="F96" s="159"/>
      <c r="G96" s="159"/>
      <c r="H96" s="160"/>
      <c r="I96" s="156"/>
      <c r="J96" s="156"/>
      <c r="K96" s="48"/>
      <c r="L96" s="159"/>
      <c r="M96" s="159"/>
      <c r="N96" s="159"/>
      <c r="O96" s="159"/>
      <c r="P96" s="160"/>
      <c r="Q96" s="156"/>
      <c r="R96" s="156"/>
      <c r="T96" s="159"/>
      <c r="U96" s="159"/>
      <c r="V96" s="159"/>
      <c r="W96" s="159"/>
      <c r="X96" s="160"/>
      <c r="Y96" s="156"/>
      <c r="Z96" s="156"/>
      <c r="AB96" s="159"/>
      <c r="AC96" s="159"/>
      <c r="AD96" s="159"/>
      <c r="AE96" s="159"/>
      <c r="AF96" s="160"/>
      <c r="AG96" s="156"/>
      <c r="AH96" s="156"/>
    </row>
    <row r="97" spans="1:34" outlineLevel="2" x14ac:dyDescent="0.35">
      <c r="A97" s="297"/>
      <c r="C97" s="45" t="s">
        <v>781</v>
      </c>
      <c r="D97" s="159"/>
      <c r="E97" s="159"/>
      <c r="F97" s="159"/>
      <c r="G97" s="159"/>
      <c r="H97" s="160"/>
      <c r="I97" s="156"/>
      <c r="J97" s="156"/>
      <c r="K97" s="48"/>
      <c r="L97" s="159"/>
      <c r="M97" s="159"/>
      <c r="N97" s="159"/>
      <c r="O97" s="159"/>
      <c r="P97" s="160"/>
      <c r="Q97" s="156"/>
      <c r="R97" s="156"/>
      <c r="T97" s="159"/>
      <c r="U97" s="159"/>
      <c r="V97" s="159"/>
      <c r="W97" s="159"/>
      <c r="X97" s="160"/>
      <c r="Y97" s="156"/>
      <c r="Z97" s="156"/>
      <c r="AB97" s="159"/>
      <c r="AC97" s="159"/>
      <c r="AD97" s="159"/>
      <c r="AE97" s="159"/>
      <c r="AF97" s="160"/>
      <c r="AG97" s="156"/>
      <c r="AH97" s="156"/>
    </row>
    <row r="98" spans="1:34" outlineLevel="2" x14ac:dyDescent="0.35">
      <c r="A98" s="297"/>
      <c r="C98" s="45" t="s">
        <v>782</v>
      </c>
      <c r="D98" s="159"/>
      <c r="E98" s="159"/>
      <c r="F98" s="159"/>
      <c r="G98" s="159"/>
      <c r="H98" s="160"/>
      <c r="I98" s="156"/>
      <c r="J98" s="156"/>
      <c r="K98" s="48"/>
      <c r="L98" s="159"/>
      <c r="M98" s="159"/>
      <c r="N98" s="159"/>
      <c r="O98" s="159"/>
      <c r="P98" s="160"/>
      <c r="Q98" s="156"/>
      <c r="R98" s="156"/>
      <c r="T98" s="159"/>
      <c r="U98" s="159"/>
      <c r="V98" s="159"/>
      <c r="W98" s="159"/>
      <c r="X98" s="160"/>
      <c r="Y98" s="156"/>
      <c r="Z98" s="156"/>
      <c r="AB98" s="159"/>
      <c r="AC98" s="159"/>
      <c r="AD98" s="159"/>
      <c r="AE98" s="159"/>
      <c r="AF98" s="160"/>
      <c r="AG98" s="156"/>
      <c r="AH98" s="156"/>
    </row>
    <row r="99" spans="1:34" outlineLevel="2" x14ac:dyDescent="0.35">
      <c r="A99" s="297"/>
      <c r="C99" s="59" t="s">
        <v>186</v>
      </c>
      <c r="D99" s="196"/>
      <c r="E99" s="196"/>
      <c r="F99" s="196"/>
      <c r="G99" s="196"/>
      <c r="H99" s="156"/>
      <c r="I99" s="156"/>
      <c r="J99" s="156"/>
      <c r="K99" s="48"/>
      <c r="L99" s="196"/>
      <c r="M99" s="196"/>
      <c r="N99" s="196"/>
      <c r="O99" s="196"/>
      <c r="P99" s="156"/>
      <c r="Q99" s="156"/>
      <c r="R99" s="156"/>
      <c r="T99" s="196"/>
      <c r="U99" s="196"/>
      <c r="V99" s="196"/>
      <c r="W99" s="196"/>
      <c r="X99" s="156"/>
      <c r="Y99" s="156"/>
      <c r="Z99" s="156"/>
      <c r="AB99" s="196"/>
      <c r="AC99" s="196"/>
      <c r="AD99" s="196"/>
      <c r="AE99" s="196"/>
      <c r="AF99" s="156"/>
      <c r="AG99" s="156"/>
      <c r="AH99" s="156"/>
    </row>
    <row r="100" spans="1:34" outlineLevel="2" x14ac:dyDescent="0.35">
      <c r="A100" s="297"/>
      <c r="C100" s="45" t="s">
        <v>777</v>
      </c>
      <c r="D100" s="159"/>
      <c r="E100" s="159"/>
      <c r="F100" s="159"/>
      <c r="G100" s="159"/>
      <c r="H100" s="160"/>
      <c r="I100" s="156"/>
      <c r="J100" s="156"/>
      <c r="K100" s="48"/>
      <c r="L100" s="159"/>
      <c r="M100" s="159"/>
      <c r="N100" s="159"/>
      <c r="O100" s="159"/>
      <c r="P100" s="160"/>
      <c r="Q100" s="156"/>
      <c r="R100" s="156"/>
      <c r="T100" s="159"/>
      <c r="U100" s="159"/>
      <c r="V100" s="159"/>
      <c r="W100" s="159"/>
      <c r="X100" s="160"/>
      <c r="Y100" s="156"/>
      <c r="Z100" s="156"/>
      <c r="AB100" s="159"/>
      <c r="AC100" s="159"/>
      <c r="AD100" s="159"/>
      <c r="AE100" s="159"/>
      <c r="AF100" s="160"/>
      <c r="AG100" s="156"/>
      <c r="AH100" s="156"/>
    </row>
    <row r="101" spans="1:34" outlineLevel="2" x14ac:dyDescent="0.35">
      <c r="A101" s="297"/>
      <c r="C101" s="45" t="s">
        <v>778</v>
      </c>
      <c r="D101" s="159"/>
      <c r="E101" s="159"/>
      <c r="F101" s="159"/>
      <c r="G101" s="159"/>
      <c r="H101" s="160"/>
      <c r="I101" s="156"/>
      <c r="J101" s="156"/>
      <c r="K101" s="48"/>
      <c r="L101" s="159"/>
      <c r="M101" s="159"/>
      <c r="N101" s="159"/>
      <c r="O101" s="159"/>
      <c r="P101" s="160"/>
      <c r="Q101" s="156"/>
      <c r="R101" s="156"/>
      <c r="T101" s="159"/>
      <c r="U101" s="159"/>
      <c r="V101" s="159"/>
      <c r="W101" s="159"/>
      <c r="X101" s="160"/>
      <c r="Y101" s="156"/>
      <c r="Z101" s="156"/>
      <c r="AB101" s="159"/>
      <c r="AC101" s="159"/>
      <c r="AD101" s="159"/>
      <c r="AE101" s="159"/>
      <c r="AF101" s="160"/>
      <c r="AG101" s="156"/>
      <c r="AH101" s="156"/>
    </row>
    <row r="102" spans="1:34" outlineLevel="2" x14ac:dyDescent="0.35">
      <c r="A102" s="297"/>
      <c r="C102" s="45" t="s">
        <v>779</v>
      </c>
      <c r="D102" s="159"/>
      <c r="E102" s="159"/>
      <c r="F102" s="159"/>
      <c r="G102" s="159"/>
      <c r="H102" s="160"/>
      <c r="I102" s="156"/>
      <c r="J102" s="156"/>
      <c r="K102" s="48"/>
      <c r="L102" s="159"/>
      <c r="M102" s="159"/>
      <c r="N102" s="159"/>
      <c r="O102" s="159"/>
      <c r="P102" s="160"/>
      <c r="Q102" s="156"/>
      <c r="R102" s="156"/>
      <c r="T102" s="159"/>
      <c r="U102" s="159"/>
      <c r="V102" s="159"/>
      <c r="W102" s="159"/>
      <c r="X102" s="160"/>
      <c r="Y102" s="156"/>
      <c r="Z102" s="156"/>
      <c r="AB102" s="159"/>
      <c r="AC102" s="159"/>
      <c r="AD102" s="159"/>
      <c r="AE102" s="159"/>
      <c r="AF102" s="160"/>
      <c r="AG102" s="156"/>
      <c r="AH102" s="156"/>
    </row>
    <row r="103" spans="1:34" outlineLevel="2" x14ac:dyDescent="0.35">
      <c r="A103" s="297"/>
      <c r="C103" s="45" t="s">
        <v>780</v>
      </c>
      <c r="D103" s="159"/>
      <c r="E103" s="159"/>
      <c r="F103" s="159"/>
      <c r="G103" s="159"/>
      <c r="H103" s="160"/>
      <c r="I103" s="156"/>
      <c r="J103" s="156"/>
      <c r="K103" s="48"/>
      <c r="L103" s="159"/>
      <c r="M103" s="159"/>
      <c r="N103" s="159"/>
      <c r="O103" s="159"/>
      <c r="P103" s="160"/>
      <c r="Q103" s="156"/>
      <c r="R103" s="156"/>
      <c r="T103" s="159"/>
      <c r="U103" s="159"/>
      <c r="V103" s="159"/>
      <c r="W103" s="159"/>
      <c r="X103" s="160"/>
      <c r="Y103" s="156"/>
      <c r="Z103" s="156"/>
      <c r="AB103" s="159"/>
      <c r="AC103" s="159"/>
      <c r="AD103" s="159"/>
      <c r="AE103" s="159"/>
      <c r="AF103" s="160"/>
      <c r="AG103" s="156"/>
      <c r="AH103" s="156"/>
    </row>
    <row r="104" spans="1:34" outlineLevel="2" x14ac:dyDescent="0.35">
      <c r="A104" s="297"/>
      <c r="C104" s="45" t="s">
        <v>778</v>
      </c>
      <c r="D104" s="159"/>
      <c r="E104" s="159"/>
      <c r="F104" s="159"/>
      <c r="G104" s="159"/>
      <c r="H104" s="160"/>
      <c r="I104" s="156"/>
      <c r="J104" s="156"/>
      <c r="K104" s="48"/>
      <c r="L104" s="159"/>
      <c r="M104" s="159"/>
      <c r="N104" s="159"/>
      <c r="O104" s="159"/>
      <c r="P104" s="160"/>
      <c r="Q104" s="156"/>
      <c r="R104" s="156"/>
      <c r="T104" s="159"/>
      <c r="U104" s="159"/>
      <c r="V104" s="159"/>
      <c r="W104" s="159"/>
      <c r="X104" s="160"/>
      <c r="Y104" s="156"/>
      <c r="Z104" s="156"/>
      <c r="AB104" s="159"/>
      <c r="AC104" s="159"/>
      <c r="AD104" s="159"/>
      <c r="AE104" s="159"/>
      <c r="AF104" s="160"/>
      <c r="AG104" s="156"/>
      <c r="AH104" s="156"/>
    </row>
    <row r="105" spans="1:34" outlineLevel="2" x14ac:dyDescent="0.35">
      <c r="A105" s="297"/>
      <c r="C105" s="45" t="s">
        <v>781</v>
      </c>
      <c r="D105" s="159"/>
      <c r="E105" s="159"/>
      <c r="F105" s="159"/>
      <c r="G105" s="159"/>
      <c r="H105" s="160"/>
      <c r="I105" s="156"/>
      <c r="J105" s="156"/>
      <c r="K105" s="48"/>
      <c r="L105" s="159"/>
      <c r="M105" s="159"/>
      <c r="N105" s="159"/>
      <c r="O105" s="159"/>
      <c r="P105" s="160"/>
      <c r="Q105" s="156"/>
      <c r="R105" s="156"/>
      <c r="T105" s="159"/>
      <c r="U105" s="159"/>
      <c r="V105" s="159"/>
      <c r="W105" s="159"/>
      <c r="X105" s="160"/>
      <c r="Y105" s="156"/>
      <c r="Z105" s="156"/>
      <c r="AB105" s="159"/>
      <c r="AC105" s="159"/>
      <c r="AD105" s="159"/>
      <c r="AE105" s="159"/>
      <c r="AF105" s="160"/>
      <c r="AG105" s="156"/>
      <c r="AH105" s="156"/>
    </row>
    <row r="106" spans="1:34" outlineLevel="2" x14ac:dyDescent="0.35">
      <c r="A106" s="297"/>
      <c r="C106" s="45" t="s">
        <v>782</v>
      </c>
      <c r="D106" s="159"/>
      <c r="E106" s="159"/>
      <c r="F106" s="159"/>
      <c r="G106" s="159"/>
      <c r="H106" s="160"/>
      <c r="I106" s="156"/>
      <c r="J106" s="156"/>
      <c r="K106" s="48"/>
      <c r="L106" s="159"/>
      <c r="M106" s="159"/>
      <c r="N106" s="159"/>
      <c r="O106" s="159"/>
      <c r="P106" s="160"/>
      <c r="Q106" s="156"/>
      <c r="R106" s="156"/>
      <c r="T106" s="159"/>
      <c r="U106" s="159"/>
      <c r="V106" s="159"/>
      <c r="W106" s="159"/>
      <c r="X106" s="160"/>
      <c r="Y106" s="156"/>
      <c r="Z106" s="156"/>
      <c r="AB106" s="159"/>
      <c r="AC106" s="159"/>
      <c r="AD106" s="159"/>
      <c r="AE106" s="159"/>
      <c r="AF106" s="160"/>
      <c r="AG106" s="156"/>
      <c r="AH106" s="156"/>
    </row>
    <row r="107" spans="1:34" outlineLevel="2" x14ac:dyDescent="0.35">
      <c r="A107" s="297"/>
      <c r="C107" s="59" t="s">
        <v>188</v>
      </c>
      <c r="D107" s="196"/>
      <c r="E107" s="196"/>
      <c r="F107" s="196"/>
      <c r="G107" s="196"/>
      <c r="H107" s="156"/>
      <c r="I107" s="156"/>
      <c r="J107" s="156"/>
      <c r="K107" s="48"/>
      <c r="L107" s="196"/>
      <c r="M107" s="196"/>
      <c r="N107" s="196"/>
      <c r="O107" s="196"/>
      <c r="P107" s="156"/>
      <c r="Q107" s="156"/>
      <c r="R107" s="156"/>
      <c r="T107" s="196"/>
      <c r="U107" s="196"/>
      <c r="V107" s="196"/>
      <c r="W107" s="196"/>
      <c r="X107" s="156"/>
      <c r="Y107" s="156"/>
      <c r="Z107" s="156"/>
      <c r="AB107" s="196"/>
      <c r="AC107" s="196"/>
      <c r="AD107" s="196"/>
      <c r="AE107" s="196"/>
      <c r="AF107" s="156"/>
      <c r="AG107" s="156"/>
      <c r="AH107" s="156"/>
    </row>
    <row r="108" spans="1:34" outlineLevel="2" x14ac:dyDescent="0.35">
      <c r="A108" s="297"/>
      <c r="C108" s="45" t="s">
        <v>777</v>
      </c>
      <c r="D108" s="159"/>
      <c r="E108" s="159"/>
      <c r="F108" s="159"/>
      <c r="G108" s="159"/>
      <c r="H108" s="160"/>
      <c r="I108" s="156"/>
      <c r="J108" s="156"/>
      <c r="K108" s="48"/>
      <c r="L108" s="159"/>
      <c r="M108" s="159"/>
      <c r="N108" s="159"/>
      <c r="O108" s="159"/>
      <c r="P108" s="160"/>
      <c r="Q108" s="156"/>
      <c r="R108" s="156"/>
      <c r="T108" s="159"/>
      <c r="U108" s="159"/>
      <c r="V108" s="159"/>
      <c r="W108" s="159"/>
      <c r="X108" s="160"/>
      <c r="Y108" s="156"/>
      <c r="Z108" s="156"/>
      <c r="AB108" s="159"/>
      <c r="AC108" s="159"/>
      <c r="AD108" s="159"/>
      <c r="AE108" s="159"/>
      <c r="AF108" s="160"/>
      <c r="AG108" s="156"/>
      <c r="AH108" s="156"/>
    </row>
    <row r="109" spans="1:34" outlineLevel="2" x14ac:dyDescent="0.35">
      <c r="A109" s="297"/>
      <c r="C109" s="45" t="s">
        <v>778</v>
      </c>
      <c r="D109" s="159"/>
      <c r="E109" s="159"/>
      <c r="F109" s="159"/>
      <c r="G109" s="159"/>
      <c r="H109" s="160"/>
      <c r="I109" s="156"/>
      <c r="J109" s="156"/>
      <c r="K109" s="48"/>
      <c r="L109" s="159"/>
      <c r="M109" s="159"/>
      <c r="N109" s="159"/>
      <c r="O109" s="159"/>
      <c r="P109" s="160"/>
      <c r="Q109" s="156"/>
      <c r="R109" s="156"/>
      <c r="T109" s="159"/>
      <c r="U109" s="159"/>
      <c r="V109" s="159"/>
      <c r="W109" s="159"/>
      <c r="X109" s="160"/>
      <c r="Y109" s="156"/>
      <c r="Z109" s="156"/>
      <c r="AB109" s="159"/>
      <c r="AC109" s="159"/>
      <c r="AD109" s="159"/>
      <c r="AE109" s="159"/>
      <c r="AF109" s="160"/>
      <c r="AG109" s="156"/>
      <c r="AH109" s="156"/>
    </row>
    <row r="110" spans="1:34" outlineLevel="2" x14ac:dyDescent="0.35">
      <c r="A110" s="297"/>
      <c r="C110" s="45" t="s">
        <v>779</v>
      </c>
      <c r="D110" s="159"/>
      <c r="E110" s="159"/>
      <c r="F110" s="159"/>
      <c r="G110" s="159"/>
      <c r="H110" s="160"/>
      <c r="I110" s="156"/>
      <c r="J110" s="156"/>
      <c r="K110" s="48"/>
      <c r="L110" s="159"/>
      <c r="M110" s="159"/>
      <c r="N110" s="159"/>
      <c r="O110" s="159"/>
      <c r="P110" s="160"/>
      <c r="Q110" s="156"/>
      <c r="R110" s="156"/>
      <c r="T110" s="159"/>
      <c r="U110" s="159"/>
      <c r="V110" s="159"/>
      <c r="W110" s="159"/>
      <c r="X110" s="160"/>
      <c r="Y110" s="156"/>
      <c r="Z110" s="156"/>
      <c r="AB110" s="159"/>
      <c r="AC110" s="159"/>
      <c r="AD110" s="159"/>
      <c r="AE110" s="159"/>
      <c r="AF110" s="160"/>
      <c r="AG110" s="156"/>
      <c r="AH110" s="156"/>
    </row>
    <row r="111" spans="1:34" outlineLevel="2" x14ac:dyDescent="0.35">
      <c r="A111" s="297"/>
      <c r="C111" s="45" t="s">
        <v>780</v>
      </c>
      <c r="D111" s="159"/>
      <c r="E111" s="159"/>
      <c r="F111" s="159"/>
      <c r="G111" s="159"/>
      <c r="H111" s="160"/>
      <c r="I111" s="156"/>
      <c r="J111" s="156"/>
      <c r="K111" s="48"/>
      <c r="L111" s="159"/>
      <c r="M111" s="159"/>
      <c r="N111" s="159"/>
      <c r="O111" s="159"/>
      <c r="P111" s="160"/>
      <c r="Q111" s="156"/>
      <c r="R111" s="156"/>
      <c r="T111" s="159"/>
      <c r="U111" s="159"/>
      <c r="V111" s="159"/>
      <c r="W111" s="159"/>
      <c r="X111" s="160"/>
      <c r="Y111" s="156"/>
      <c r="Z111" s="156"/>
      <c r="AB111" s="159"/>
      <c r="AC111" s="159"/>
      <c r="AD111" s="159"/>
      <c r="AE111" s="159"/>
      <c r="AF111" s="160"/>
      <c r="AG111" s="156"/>
      <c r="AH111" s="156"/>
    </row>
    <row r="112" spans="1:34" outlineLevel="2" x14ac:dyDescent="0.35">
      <c r="A112" s="297"/>
      <c r="C112" s="45" t="s">
        <v>778</v>
      </c>
      <c r="D112" s="159"/>
      <c r="E112" s="159"/>
      <c r="F112" s="159"/>
      <c r="G112" s="159"/>
      <c r="H112" s="160"/>
      <c r="I112" s="156"/>
      <c r="J112" s="156"/>
      <c r="K112" s="48"/>
      <c r="L112" s="159"/>
      <c r="M112" s="159"/>
      <c r="N112" s="159"/>
      <c r="O112" s="159"/>
      <c r="P112" s="160"/>
      <c r="Q112" s="156"/>
      <c r="R112" s="156"/>
      <c r="T112" s="159"/>
      <c r="U112" s="159"/>
      <c r="V112" s="159"/>
      <c r="W112" s="159"/>
      <c r="X112" s="160"/>
      <c r="Y112" s="156"/>
      <c r="Z112" s="156"/>
      <c r="AB112" s="159"/>
      <c r="AC112" s="159"/>
      <c r="AD112" s="159"/>
      <c r="AE112" s="159"/>
      <c r="AF112" s="160"/>
      <c r="AG112" s="156"/>
      <c r="AH112" s="156"/>
    </row>
    <row r="113" spans="1:34" outlineLevel="2" x14ac:dyDescent="0.35">
      <c r="A113" s="297"/>
      <c r="C113" s="45" t="s">
        <v>781</v>
      </c>
      <c r="D113" s="159"/>
      <c r="E113" s="159"/>
      <c r="F113" s="159"/>
      <c r="G113" s="159"/>
      <c r="H113" s="160"/>
      <c r="I113" s="156"/>
      <c r="J113" s="156"/>
      <c r="K113" s="48"/>
      <c r="L113" s="159"/>
      <c r="M113" s="159"/>
      <c r="N113" s="159"/>
      <c r="O113" s="159"/>
      <c r="P113" s="160"/>
      <c r="Q113" s="156"/>
      <c r="R113" s="156"/>
      <c r="T113" s="159"/>
      <c r="U113" s="159"/>
      <c r="V113" s="159"/>
      <c r="W113" s="159"/>
      <c r="X113" s="160"/>
      <c r="Y113" s="156"/>
      <c r="Z113" s="156"/>
      <c r="AB113" s="159"/>
      <c r="AC113" s="159"/>
      <c r="AD113" s="159"/>
      <c r="AE113" s="159"/>
      <c r="AF113" s="160"/>
      <c r="AG113" s="156"/>
      <c r="AH113" s="156"/>
    </row>
    <row r="114" spans="1:34" outlineLevel="2" x14ac:dyDescent="0.35">
      <c r="A114" s="297"/>
      <c r="C114" s="45" t="s">
        <v>782</v>
      </c>
      <c r="D114" s="159"/>
      <c r="E114" s="159"/>
      <c r="F114" s="159"/>
      <c r="G114" s="159"/>
      <c r="H114" s="197"/>
      <c r="I114" s="156"/>
      <c r="J114" s="156"/>
      <c r="K114" s="48"/>
      <c r="L114" s="159"/>
      <c r="M114" s="159"/>
      <c r="N114" s="159"/>
      <c r="O114" s="159"/>
      <c r="P114" s="197"/>
      <c r="Q114" s="156"/>
      <c r="R114" s="156"/>
      <c r="T114" s="159"/>
      <c r="U114" s="159"/>
      <c r="V114" s="159"/>
      <c r="W114" s="159"/>
      <c r="X114" s="197"/>
      <c r="Y114" s="156"/>
      <c r="Z114" s="156"/>
      <c r="AB114" s="159"/>
      <c r="AC114" s="159"/>
      <c r="AD114" s="159"/>
      <c r="AE114" s="159"/>
      <c r="AF114" s="197"/>
      <c r="AG114" s="156"/>
      <c r="AH114" s="156"/>
    </row>
    <row r="115" spans="1:34" outlineLevel="2" x14ac:dyDescent="0.35">
      <c r="A115" s="297"/>
      <c r="C115" s="59" t="s">
        <v>190</v>
      </c>
      <c r="D115" s="196"/>
      <c r="E115" s="196"/>
      <c r="F115" s="196"/>
      <c r="G115" s="198"/>
      <c r="H115" s="159"/>
      <c r="I115" s="160"/>
      <c r="J115" s="161"/>
      <c r="K115" s="48"/>
      <c r="L115" s="196"/>
      <c r="M115" s="196"/>
      <c r="N115" s="196"/>
      <c r="O115" s="198"/>
      <c r="P115" s="159"/>
      <c r="Q115" s="160"/>
      <c r="R115" s="161"/>
      <c r="T115" s="196"/>
      <c r="U115" s="196"/>
      <c r="V115" s="196"/>
      <c r="W115" s="198"/>
      <c r="X115" s="159"/>
      <c r="Y115" s="160"/>
      <c r="Z115" s="161"/>
      <c r="AB115" s="196"/>
      <c r="AC115" s="196"/>
      <c r="AD115" s="196"/>
      <c r="AE115" s="198"/>
      <c r="AF115" s="159"/>
      <c r="AG115" s="160"/>
      <c r="AH115" s="161"/>
    </row>
    <row r="116" spans="1:34" outlineLevel="2" x14ac:dyDescent="0.35">
      <c r="A116" s="297"/>
      <c r="C116" s="45" t="s">
        <v>777</v>
      </c>
      <c r="D116" s="159"/>
      <c r="E116" s="159"/>
      <c r="F116" s="159"/>
      <c r="G116" s="159"/>
      <c r="H116" s="199"/>
      <c r="I116" s="156"/>
      <c r="J116" s="156"/>
      <c r="K116" s="48"/>
      <c r="L116" s="159"/>
      <c r="M116" s="159"/>
      <c r="N116" s="159"/>
      <c r="O116" s="159"/>
      <c r="P116" s="199"/>
      <c r="Q116" s="156"/>
      <c r="R116" s="156"/>
      <c r="T116" s="159"/>
      <c r="U116" s="159"/>
      <c r="V116" s="159"/>
      <c r="W116" s="159"/>
      <c r="X116" s="199"/>
      <c r="Y116" s="156"/>
      <c r="Z116" s="156"/>
      <c r="AB116" s="159"/>
      <c r="AC116" s="159"/>
      <c r="AD116" s="159"/>
      <c r="AE116" s="159"/>
      <c r="AF116" s="199"/>
      <c r="AG116" s="156"/>
      <c r="AH116" s="156"/>
    </row>
    <row r="117" spans="1:34" outlineLevel="2" x14ac:dyDescent="0.35">
      <c r="A117" s="297"/>
      <c r="C117" s="45" t="s">
        <v>778</v>
      </c>
      <c r="D117" s="159"/>
      <c r="E117" s="159"/>
      <c r="F117" s="159"/>
      <c r="G117" s="159"/>
      <c r="H117" s="160"/>
      <c r="I117" s="156"/>
      <c r="J117" s="156"/>
      <c r="K117" s="48"/>
      <c r="L117" s="159"/>
      <c r="M117" s="159"/>
      <c r="N117" s="159"/>
      <c r="O117" s="159"/>
      <c r="P117" s="160"/>
      <c r="Q117" s="156"/>
      <c r="R117" s="156"/>
      <c r="T117" s="159"/>
      <c r="U117" s="159"/>
      <c r="V117" s="159"/>
      <c r="W117" s="159"/>
      <c r="X117" s="160"/>
      <c r="Y117" s="156"/>
      <c r="Z117" s="156"/>
      <c r="AB117" s="159"/>
      <c r="AC117" s="159"/>
      <c r="AD117" s="159"/>
      <c r="AE117" s="159"/>
      <c r="AF117" s="160"/>
      <c r="AG117" s="156"/>
      <c r="AH117" s="156"/>
    </row>
    <row r="118" spans="1:34" outlineLevel="2" x14ac:dyDescent="0.35">
      <c r="A118" s="297"/>
      <c r="C118" s="45" t="s">
        <v>779</v>
      </c>
      <c r="D118" s="159"/>
      <c r="E118" s="159"/>
      <c r="F118" s="159"/>
      <c r="G118" s="159"/>
      <c r="H118" s="160"/>
      <c r="I118" s="156"/>
      <c r="J118" s="156"/>
      <c r="K118" s="48"/>
      <c r="L118" s="159"/>
      <c r="M118" s="159"/>
      <c r="N118" s="159"/>
      <c r="O118" s="159"/>
      <c r="P118" s="160"/>
      <c r="Q118" s="156"/>
      <c r="R118" s="156"/>
      <c r="T118" s="159"/>
      <c r="U118" s="159"/>
      <c r="V118" s="159"/>
      <c r="W118" s="159"/>
      <c r="X118" s="160"/>
      <c r="Y118" s="156"/>
      <c r="Z118" s="156"/>
      <c r="AB118" s="159"/>
      <c r="AC118" s="159"/>
      <c r="AD118" s="159"/>
      <c r="AE118" s="159"/>
      <c r="AF118" s="160"/>
      <c r="AG118" s="156"/>
      <c r="AH118" s="156"/>
    </row>
    <row r="119" spans="1:34" outlineLevel="2" x14ac:dyDescent="0.35">
      <c r="A119" s="297"/>
      <c r="C119" s="45" t="s">
        <v>780</v>
      </c>
      <c r="D119" s="159"/>
      <c r="E119" s="159"/>
      <c r="F119" s="159"/>
      <c r="G119" s="159"/>
      <c r="H119" s="160"/>
      <c r="I119" s="156"/>
      <c r="J119" s="156"/>
      <c r="K119" s="48"/>
      <c r="L119" s="159"/>
      <c r="M119" s="159"/>
      <c r="N119" s="159"/>
      <c r="O119" s="159"/>
      <c r="P119" s="160"/>
      <c r="Q119" s="156"/>
      <c r="R119" s="156"/>
      <c r="T119" s="159"/>
      <c r="U119" s="159"/>
      <c r="V119" s="159"/>
      <c r="W119" s="159"/>
      <c r="X119" s="160"/>
      <c r="Y119" s="156"/>
      <c r="Z119" s="156"/>
      <c r="AB119" s="159"/>
      <c r="AC119" s="159"/>
      <c r="AD119" s="159"/>
      <c r="AE119" s="159"/>
      <c r="AF119" s="160"/>
      <c r="AG119" s="156"/>
      <c r="AH119" s="156"/>
    </row>
    <row r="120" spans="1:34" outlineLevel="2" x14ac:dyDescent="0.35">
      <c r="A120" s="297"/>
      <c r="C120" s="45" t="s">
        <v>778</v>
      </c>
      <c r="D120" s="159"/>
      <c r="E120" s="159"/>
      <c r="F120" s="159"/>
      <c r="G120" s="159"/>
      <c r="H120" s="160"/>
      <c r="I120" s="156"/>
      <c r="J120" s="156"/>
      <c r="K120" s="48"/>
      <c r="L120" s="159"/>
      <c r="M120" s="159"/>
      <c r="N120" s="159"/>
      <c r="O120" s="159"/>
      <c r="P120" s="160"/>
      <c r="Q120" s="156"/>
      <c r="R120" s="156"/>
      <c r="T120" s="159"/>
      <c r="U120" s="159"/>
      <c r="V120" s="159"/>
      <c r="W120" s="159"/>
      <c r="X120" s="160"/>
      <c r="Y120" s="156"/>
      <c r="Z120" s="156"/>
      <c r="AB120" s="159"/>
      <c r="AC120" s="159"/>
      <c r="AD120" s="159"/>
      <c r="AE120" s="159"/>
      <c r="AF120" s="160"/>
      <c r="AG120" s="156"/>
      <c r="AH120" s="156"/>
    </row>
    <row r="121" spans="1:34" outlineLevel="2" x14ac:dyDescent="0.35">
      <c r="A121" s="297"/>
      <c r="C121" s="45" t="s">
        <v>781</v>
      </c>
      <c r="D121" s="159"/>
      <c r="E121" s="159"/>
      <c r="F121" s="159"/>
      <c r="G121" s="159"/>
      <c r="H121" s="160"/>
      <c r="I121" s="156"/>
      <c r="J121" s="156"/>
      <c r="K121" s="48"/>
      <c r="L121" s="159"/>
      <c r="M121" s="159"/>
      <c r="N121" s="159"/>
      <c r="O121" s="159"/>
      <c r="P121" s="160"/>
      <c r="Q121" s="156"/>
      <c r="R121" s="156"/>
      <c r="T121" s="159"/>
      <c r="U121" s="159"/>
      <c r="V121" s="159"/>
      <c r="W121" s="159"/>
      <c r="X121" s="160"/>
      <c r="Y121" s="156"/>
      <c r="Z121" s="156"/>
      <c r="AB121" s="159"/>
      <c r="AC121" s="159"/>
      <c r="AD121" s="159"/>
      <c r="AE121" s="159"/>
      <c r="AF121" s="160"/>
      <c r="AG121" s="156"/>
      <c r="AH121" s="156"/>
    </row>
    <row r="122" spans="1:34" outlineLevel="2" x14ac:dyDescent="0.35">
      <c r="A122" s="297"/>
      <c r="C122" s="45" t="s">
        <v>782</v>
      </c>
      <c r="D122" s="159"/>
      <c r="E122" s="159"/>
      <c r="F122" s="159"/>
      <c r="G122" s="159"/>
      <c r="H122" s="160"/>
      <c r="I122" s="156"/>
      <c r="J122" s="156"/>
      <c r="K122" s="48"/>
      <c r="L122" s="159"/>
      <c r="M122" s="159"/>
      <c r="N122" s="159"/>
      <c r="O122" s="159"/>
      <c r="P122" s="160"/>
      <c r="Q122" s="156"/>
      <c r="R122" s="156"/>
      <c r="T122" s="159"/>
      <c r="U122" s="159"/>
      <c r="V122" s="159"/>
      <c r="W122" s="159"/>
      <c r="X122" s="160"/>
      <c r="Y122" s="156"/>
      <c r="Z122" s="156"/>
      <c r="AB122" s="159"/>
      <c r="AC122" s="159"/>
      <c r="AD122" s="159"/>
      <c r="AE122" s="159"/>
      <c r="AF122" s="160"/>
      <c r="AG122" s="156"/>
      <c r="AH122" s="156"/>
    </row>
    <row r="123" spans="1:34" outlineLevel="2" x14ac:dyDescent="0.35">
      <c r="A123" s="297"/>
      <c r="C123" s="59" t="s">
        <v>192</v>
      </c>
      <c r="D123" s="43">
        <f>+D124+D130+D136+D142+D148+D154+D160+D166+D172+D178</f>
        <v>0</v>
      </c>
      <c r="E123" s="43">
        <f>+E124+E130+E136+E142+E148+E154+E160+E166+E172+E178</f>
        <v>0</v>
      </c>
      <c r="F123" s="43">
        <f>+F124+F130+F136+F142+F148+F154+F160+F166+F172+F178</f>
        <v>0</v>
      </c>
      <c r="G123" s="43">
        <f>+G124+G130+G136+G142+G148+G154+G160+G166+G172+G178</f>
        <v>0</v>
      </c>
      <c r="H123" s="156"/>
      <c r="I123" s="156"/>
      <c r="J123" s="156"/>
      <c r="K123" s="48"/>
      <c r="L123" s="43">
        <f>+L124+L130+L136+L142+L148+L154+L160+L166+L172+L178</f>
        <v>0</v>
      </c>
      <c r="M123" s="43">
        <f>+M124+M130+M136+M142+M148+M154+M160+M166+M172+M178</f>
        <v>0</v>
      </c>
      <c r="N123" s="43">
        <f>+N124+N130+N136+N142+N148+N154+N160+N166+N172+N178</f>
        <v>0</v>
      </c>
      <c r="O123" s="43">
        <f>+O124+O130+O136+O142+O148+O154+O160+O166+O172+O178</f>
        <v>0</v>
      </c>
      <c r="P123" s="156"/>
      <c r="Q123" s="156"/>
      <c r="R123" s="156"/>
      <c r="T123" s="43">
        <f>+T124+T130+T136+T142+T148+T154+T160+T166+T172+T178</f>
        <v>0</v>
      </c>
      <c r="U123" s="43">
        <f>+U124+U130+U136+U142+U148+U154+U160+U166+U172+U178</f>
        <v>0</v>
      </c>
      <c r="V123" s="43">
        <f>+V124+V130+V136+V142+V148+V154+V160+V166+V172+V178</f>
        <v>0</v>
      </c>
      <c r="W123" s="43">
        <f>+W124+W130+W136+W142+W148+W154+W160+W166+W172+W178</f>
        <v>0</v>
      </c>
      <c r="X123" s="156"/>
      <c r="Y123" s="156"/>
      <c r="Z123" s="156"/>
      <c r="AB123" s="43">
        <f>+AB124+AB130+AB136+AB142+AB148+AB154+AB160+AB166+AB172+AB178</f>
        <v>0</v>
      </c>
      <c r="AC123" s="43">
        <f>+AC124+AC130+AC136+AC142+AC148+AC154+AC160+AC166+AC172+AC178</f>
        <v>0</v>
      </c>
      <c r="AD123" s="43">
        <f>+AD124+AD130+AD136+AD142+AD148+AD154+AD160+AD166+AD172+AD178</f>
        <v>0</v>
      </c>
      <c r="AE123" s="43">
        <f>+AE124+AE130+AE136+AE142+AE148+AE154+AE160+AE166+AE172+AE178</f>
        <v>0</v>
      </c>
      <c r="AF123" s="156"/>
      <c r="AG123" s="156"/>
      <c r="AH123" s="156"/>
    </row>
    <row r="124" spans="1:34" outlineLevel="2" x14ac:dyDescent="0.35">
      <c r="A124" s="297"/>
      <c r="C124" s="60" t="s">
        <v>194</v>
      </c>
      <c r="D124" s="185">
        <f>+SUM(D125:D129)</f>
        <v>0</v>
      </c>
      <c r="E124" s="185">
        <f>+SUM(E125:E129)</f>
        <v>0</v>
      </c>
      <c r="F124" s="185">
        <f>+SUM(F125:F129)</f>
        <v>0</v>
      </c>
      <c r="G124" s="185">
        <f>+SUM(G125:G129)</f>
        <v>0</v>
      </c>
      <c r="H124" s="156"/>
      <c r="I124" s="156"/>
      <c r="J124" s="156"/>
      <c r="K124" s="48"/>
      <c r="L124" s="185">
        <f>+SUM(L125:L129)</f>
        <v>0</v>
      </c>
      <c r="M124" s="185">
        <f>+SUM(M125:M129)</f>
        <v>0</v>
      </c>
      <c r="N124" s="185">
        <f>+SUM(N125:N129)</f>
        <v>0</v>
      </c>
      <c r="O124" s="185">
        <f>+SUM(O125:O129)</f>
        <v>0</v>
      </c>
      <c r="P124" s="156"/>
      <c r="Q124" s="156"/>
      <c r="R124" s="156"/>
      <c r="T124" s="185">
        <f>+SUM(T125:T129)</f>
        <v>0</v>
      </c>
      <c r="U124" s="185">
        <f>+SUM(U125:U129)</f>
        <v>0</v>
      </c>
      <c r="V124" s="185">
        <f>+SUM(V125:V129)</f>
        <v>0</v>
      </c>
      <c r="W124" s="185">
        <f>+SUM(W125:W129)</f>
        <v>0</v>
      </c>
      <c r="X124" s="156"/>
      <c r="Y124" s="156"/>
      <c r="Z124" s="156"/>
      <c r="AB124" s="185">
        <f>+SUM(AB125:AB129)</f>
        <v>0</v>
      </c>
      <c r="AC124" s="185">
        <f>+SUM(AC125:AC129)</f>
        <v>0</v>
      </c>
      <c r="AD124" s="185">
        <f>+SUM(AD125:AD129)</f>
        <v>0</v>
      </c>
      <c r="AE124" s="185">
        <f>+SUM(AE125:AE129)</f>
        <v>0</v>
      </c>
      <c r="AF124" s="156"/>
      <c r="AG124" s="156"/>
      <c r="AH124" s="156"/>
    </row>
    <row r="125" spans="1:34" outlineLevel="2" x14ac:dyDescent="0.35">
      <c r="A125" s="297"/>
      <c r="C125" s="61" t="s">
        <v>195</v>
      </c>
      <c r="D125" s="159"/>
      <c r="E125" s="159"/>
      <c r="F125" s="159"/>
      <c r="G125" s="159"/>
      <c r="H125" s="160"/>
      <c r="I125" s="156"/>
      <c r="J125" s="156"/>
      <c r="K125" s="48"/>
      <c r="L125" s="159"/>
      <c r="M125" s="159"/>
      <c r="N125" s="159"/>
      <c r="O125" s="159"/>
      <c r="P125" s="160"/>
      <c r="Q125" s="156"/>
      <c r="R125" s="156"/>
      <c r="T125" s="159"/>
      <c r="U125" s="159"/>
      <c r="V125" s="159"/>
      <c r="W125" s="159"/>
      <c r="X125" s="160"/>
      <c r="Y125" s="156"/>
      <c r="Z125" s="156"/>
      <c r="AB125" s="159"/>
      <c r="AC125" s="159"/>
      <c r="AD125" s="159"/>
      <c r="AE125" s="159"/>
      <c r="AF125" s="160"/>
      <c r="AG125" s="156"/>
      <c r="AH125" s="156"/>
    </row>
    <row r="126" spans="1:34" outlineLevel="2" x14ac:dyDescent="0.35">
      <c r="A126" s="297"/>
      <c r="C126" s="61" t="s">
        <v>197</v>
      </c>
      <c r="D126" s="159"/>
      <c r="E126" s="159"/>
      <c r="F126" s="159"/>
      <c r="G126" s="159"/>
      <c r="H126" s="160"/>
      <c r="I126" s="156"/>
      <c r="J126" s="156"/>
      <c r="K126" s="48"/>
      <c r="L126" s="159"/>
      <c r="M126" s="159"/>
      <c r="N126" s="159"/>
      <c r="O126" s="159"/>
      <c r="P126" s="160"/>
      <c r="Q126" s="156"/>
      <c r="R126" s="156"/>
      <c r="T126" s="159"/>
      <c r="U126" s="159"/>
      <c r="V126" s="159"/>
      <c r="W126" s="159"/>
      <c r="X126" s="160"/>
      <c r="Y126" s="156"/>
      <c r="Z126" s="156"/>
      <c r="AB126" s="159"/>
      <c r="AC126" s="159"/>
      <c r="AD126" s="159"/>
      <c r="AE126" s="159"/>
      <c r="AF126" s="160"/>
      <c r="AG126" s="156"/>
      <c r="AH126" s="156"/>
    </row>
    <row r="127" spans="1:34" outlineLevel="2" x14ac:dyDescent="0.35">
      <c r="A127" s="297"/>
      <c r="C127" s="61" t="s">
        <v>199</v>
      </c>
      <c r="D127" s="159"/>
      <c r="E127" s="159"/>
      <c r="F127" s="159"/>
      <c r="G127" s="159"/>
      <c r="H127" s="160"/>
      <c r="I127" s="156"/>
      <c r="J127" s="156"/>
      <c r="K127" s="48"/>
      <c r="L127" s="159"/>
      <c r="M127" s="159"/>
      <c r="N127" s="159"/>
      <c r="O127" s="159"/>
      <c r="P127" s="160"/>
      <c r="Q127" s="156"/>
      <c r="R127" s="156"/>
      <c r="T127" s="159"/>
      <c r="U127" s="159"/>
      <c r="V127" s="159"/>
      <c r="W127" s="159"/>
      <c r="X127" s="160"/>
      <c r="Y127" s="156"/>
      <c r="Z127" s="156"/>
      <c r="AB127" s="159"/>
      <c r="AC127" s="159"/>
      <c r="AD127" s="159"/>
      <c r="AE127" s="159"/>
      <c r="AF127" s="160"/>
      <c r="AG127" s="156"/>
      <c r="AH127" s="156"/>
    </row>
    <row r="128" spans="1:34" outlineLevel="2" x14ac:dyDescent="0.35">
      <c r="A128" s="297"/>
      <c r="C128" s="61" t="s">
        <v>201</v>
      </c>
      <c r="D128" s="159"/>
      <c r="E128" s="159"/>
      <c r="F128" s="159"/>
      <c r="G128" s="159"/>
      <c r="H128" s="160"/>
      <c r="I128" s="156"/>
      <c r="J128" s="156"/>
      <c r="K128" s="48"/>
      <c r="L128" s="159"/>
      <c r="M128" s="159"/>
      <c r="N128" s="159"/>
      <c r="O128" s="159"/>
      <c r="P128" s="160"/>
      <c r="Q128" s="156"/>
      <c r="R128" s="156"/>
      <c r="T128" s="159"/>
      <c r="U128" s="159"/>
      <c r="V128" s="159"/>
      <c r="W128" s="159"/>
      <c r="X128" s="160"/>
      <c r="Y128" s="156"/>
      <c r="Z128" s="156"/>
      <c r="AB128" s="159"/>
      <c r="AC128" s="159"/>
      <c r="AD128" s="159"/>
      <c r="AE128" s="159"/>
      <c r="AF128" s="160"/>
      <c r="AG128" s="156"/>
      <c r="AH128" s="156"/>
    </row>
    <row r="129" spans="1:34" outlineLevel="2" x14ac:dyDescent="0.35">
      <c r="A129" s="297"/>
      <c r="C129" s="61" t="s">
        <v>203</v>
      </c>
      <c r="D129" s="159"/>
      <c r="E129" s="159"/>
      <c r="F129" s="159"/>
      <c r="G129" s="159"/>
      <c r="H129" s="160"/>
      <c r="I129" s="156"/>
      <c r="J129" s="156"/>
      <c r="K129" s="48"/>
      <c r="L129" s="159"/>
      <c r="M129" s="159"/>
      <c r="N129" s="159"/>
      <c r="O129" s="159"/>
      <c r="P129" s="160"/>
      <c r="Q129" s="156"/>
      <c r="R129" s="156"/>
      <c r="T129" s="159"/>
      <c r="U129" s="159"/>
      <c r="V129" s="159"/>
      <c r="W129" s="159"/>
      <c r="X129" s="160"/>
      <c r="Y129" s="156"/>
      <c r="Z129" s="156"/>
      <c r="AB129" s="159"/>
      <c r="AC129" s="159"/>
      <c r="AD129" s="159"/>
      <c r="AE129" s="159"/>
      <c r="AF129" s="160"/>
      <c r="AG129" s="156"/>
      <c r="AH129" s="156"/>
    </row>
    <row r="130" spans="1:34" outlineLevel="2" x14ac:dyDescent="0.35">
      <c r="A130" s="297"/>
      <c r="C130" s="62" t="s">
        <v>204</v>
      </c>
      <c r="D130" s="187">
        <f>+SUM(D131:D135)</f>
        <v>0</v>
      </c>
      <c r="E130" s="187">
        <f>+SUM(E131:E135)</f>
        <v>0</v>
      </c>
      <c r="F130" s="187">
        <f>+SUM(F131:F135)</f>
        <v>0</v>
      </c>
      <c r="G130" s="187">
        <f>+SUM(G131:G135)</f>
        <v>0</v>
      </c>
      <c r="H130" s="156"/>
      <c r="I130" s="156"/>
      <c r="J130" s="156"/>
      <c r="K130" s="48"/>
      <c r="L130" s="187">
        <f>+SUM(L131:L135)</f>
        <v>0</v>
      </c>
      <c r="M130" s="187">
        <f>+SUM(M131:M135)</f>
        <v>0</v>
      </c>
      <c r="N130" s="187">
        <f>+SUM(N131:N135)</f>
        <v>0</v>
      </c>
      <c r="O130" s="187">
        <f>+SUM(O131:O135)</f>
        <v>0</v>
      </c>
      <c r="P130" s="156"/>
      <c r="Q130" s="156"/>
      <c r="R130" s="156"/>
      <c r="T130" s="187">
        <f>+SUM(T131:T135)</f>
        <v>0</v>
      </c>
      <c r="U130" s="187">
        <f>+SUM(U131:U135)</f>
        <v>0</v>
      </c>
      <c r="V130" s="187">
        <f>+SUM(V131:V135)</f>
        <v>0</v>
      </c>
      <c r="W130" s="187">
        <f>+SUM(W131:W135)</f>
        <v>0</v>
      </c>
      <c r="X130" s="156"/>
      <c r="Y130" s="156"/>
      <c r="Z130" s="156"/>
      <c r="AB130" s="187">
        <f>+SUM(AB131:AB135)</f>
        <v>0</v>
      </c>
      <c r="AC130" s="187">
        <f>+SUM(AC131:AC135)</f>
        <v>0</v>
      </c>
      <c r="AD130" s="187">
        <f>+SUM(AD131:AD135)</f>
        <v>0</v>
      </c>
      <c r="AE130" s="187">
        <f>+SUM(AE131:AE135)</f>
        <v>0</v>
      </c>
      <c r="AF130" s="156"/>
      <c r="AG130" s="156"/>
      <c r="AH130" s="156"/>
    </row>
    <row r="131" spans="1:34" outlineLevel="2" x14ac:dyDescent="0.35">
      <c r="A131" s="297"/>
      <c r="C131" s="61" t="s">
        <v>195</v>
      </c>
      <c r="D131" s="159"/>
      <c r="E131" s="159"/>
      <c r="F131" s="159"/>
      <c r="G131" s="159"/>
      <c r="H131" s="160"/>
      <c r="I131" s="156"/>
      <c r="J131" s="156"/>
      <c r="K131" s="48"/>
      <c r="L131" s="159"/>
      <c r="M131" s="159"/>
      <c r="N131" s="159"/>
      <c r="O131" s="159"/>
      <c r="P131" s="160"/>
      <c r="Q131" s="156"/>
      <c r="R131" s="156"/>
      <c r="T131" s="159"/>
      <c r="U131" s="159"/>
      <c r="V131" s="159"/>
      <c r="W131" s="159"/>
      <c r="X131" s="160"/>
      <c r="Y131" s="156"/>
      <c r="Z131" s="156"/>
      <c r="AB131" s="159"/>
      <c r="AC131" s="159"/>
      <c r="AD131" s="159"/>
      <c r="AE131" s="159"/>
      <c r="AF131" s="160"/>
      <c r="AG131" s="156"/>
      <c r="AH131" s="156"/>
    </row>
    <row r="132" spans="1:34" outlineLevel="2" x14ac:dyDescent="0.35">
      <c r="A132" s="297"/>
      <c r="C132" s="61" t="s">
        <v>197</v>
      </c>
      <c r="D132" s="159"/>
      <c r="E132" s="159"/>
      <c r="F132" s="159"/>
      <c r="G132" s="159"/>
      <c r="H132" s="160"/>
      <c r="I132" s="156"/>
      <c r="J132" s="156"/>
      <c r="K132" s="48"/>
      <c r="L132" s="159"/>
      <c r="M132" s="159"/>
      <c r="N132" s="159"/>
      <c r="O132" s="159"/>
      <c r="P132" s="160"/>
      <c r="Q132" s="156"/>
      <c r="R132" s="156"/>
      <c r="T132" s="159"/>
      <c r="U132" s="159"/>
      <c r="V132" s="159"/>
      <c r="W132" s="159"/>
      <c r="X132" s="160"/>
      <c r="Y132" s="156"/>
      <c r="Z132" s="156"/>
      <c r="AB132" s="159"/>
      <c r="AC132" s="159"/>
      <c r="AD132" s="159"/>
      <c r="AE132" s="159"/>
      <c r="AF132" s="160"/>
      <c r="AG132" s="156"/>
      <c r="AH132" s="156"/>
    </row>
    <row r="133" spans="1:34" outlineLevel="2" x14ac:dyDescent="0.35">
      <c r="A133" s="297"/>
      <c r="C133" s="61" t="s">
        <v>199</v>
      </c>
      <c r="D133" s="159"/>
      <c r="E133" s="159"/>
      <c r="F133" s="159"/>
      <c r="G133" s="159"/>
      <c r="H133" s="160"/>
      <c r="I133" s="156"/>
      <c r="J133" s="156"/>
      <c r="K133" s="48"/>
      <c r="L133" s="159"/>
      <c r="M133" s="159"/>
      <c r="N133" s="159"/>
      <c r="O133" s="159"/>
      <c r="P133" s="160"/>
      <c r="Q133" s="156"/>
      <c r="R133" s="156"/>
      <c r="T133" s="159"/>
      <c r="U133" s="159"/>
      <c r="V133" s="159"/>
      <c r="W133" s="159"/>
      <c r="X133" s="160"/>
      <c r="Y133" s="156"/>
      <c r="Z133" s="156"/>
      <c r="AB133" s="159"/>
      <c r="AC133" s="159"/>
      <c r="AD133" s="159"/>
      <c r="AE133" s="159"/>
      <c r="AF133" s="160"/>
      <c r="AG133" s="156"/>
      <c r="AH133" s="156"/>
    </row>
    <row r="134" spans="1:34" outlineLevel="2" x14ac:dyDescent="0.35">
      <c r="A134" s="297"/>
      <c r="C134" s="61" t="s">
        <v>201</v>
      </c>
      <c r="D134" s="159"/>
      <c r="E134" s="159"/>
      <c r="F134" s="159"/>
      <c r="G134" s="159"/>
      <c r="H134" s="160"/>
      <c r="I134" s="156"/>
      <c r="J134" s="156"/>
      <c r="K134" s="48"/>
      <c r="L134" s="159"/>
      <c r="M134" s="159"/>
      <c r="N134" s="159"/>
      <c r="O134" s="159"/>
      <c r="P134" s="160"/>
      <c r="Q134" s="156"/>
      <c r="R134" s="156"/>
      <c r="T134" s="159"/>
      <c r="U134" s="159"/>
      <c r="V134" s="159"/>
      <c r="W134" s="159"/>
      <c r="X134" s="160"/>
      <c r="Y134" s="156"/>
      <c r="Z134" s="156"/>
      <c r="AB134" s="159"/>
      <c r="AC134" s="159"/>
      <c r="AD134" s="159"/>
      <c r="AE134" s="159"/>
      <c r="AF134" s="160"/>
      <c r="AG134" s="156"/>
      <c r="AH134" s="156"/>
    </row>
    <row r="135" spans="1:34" outlineLevel="2" x14ac:dyDescent="0.35">
      <c r="A135" s="297"/>
      <c r="C135" s="61" t="s">
        <v>203</v>
      </c>
      <c r="D135" s="159"/>
      <c r="E135" s="159"/>
      <c r="F135" s="159"/>
      <c r="G135" s="159"/>
      <c r="H135" s="160"/>
      <c r="I135" s="156"/>
      <c r="J135" s="156"/>
      <c r="K135" s="48"/>
      <c r="L135" s="159"/>
      <c r="M135" s="159"/>
      <c r="N135" s="159"/>
      <c r="O135" s="159"/>
      <c r="P135" s="160"/>
      <c r="Q135" s="156"/>
      <c r="R135" s="156"/>
      <c r="T135" s="159"/>
      <c r="U135" s="159"/>
      <c r="V135" s="159"/>
      <c r="W135" s="159"/>
      <c r="X135" s="160"/>
      <c r="Y135" s="156"/>
      <c r="Z135" s="156"/>
      <c r="AB135" s="159"/>
      <c r="AC135" s="159"/>
      <c r="AD135" s="159"/>
      <c r="AE135" s="159"/>
      <c r="AF135" s="160"/>
      <c r="AG135" s="156"/>
      <c r="AH135" s="156"/>
    </row>
    <row r="136" spans="1:34" outlineLevel="2" x14ac:dyDescent="0.35">
      <c r="A136" s="297"/>
      <c r="C136" s="60" t="s">
        <v>205</v>
      </c>
      <c r="D136" s="187">
        <f>+SUM(D137:D141)</f>
        <v>0</v>
      </c>
      <c r="E136" s="187">
        <f>+SUM(E137:E141)</f>
        <v>0</v>
      </c>
      <c r="F136" s="187">
        <f>+SUM(F137:F141)</f>
        <v>0</v>
      </c>
      <c r="G136" s="187">
        <f>+SUM(G137:G141)</f>
        <v>0</v>
      </c>
      <c r="H136" s="156"/>
      <c r="I136" s="156"/>
      <c r="J136" s="156"/>
      <c r="K136" s="48"/>
      <c r="L136" s="187">
        <f>+SUM(L137:L141)</f>
        <v>0</v>
      </c>
      <c r="M136" s="187">
        <f>+SUM(M137:M141)</f>
        <v>0</v>
      </c>
      <c r="N136" s="187">
        <f>+SUM(N137:N141)</f>
        <v>0</v>
      </c>
      <c r="O136" s="187">
        <f>+SUM(O137:O141)</f>
        <v>0</v>
      </c>
      <c r="P136" s="156"/>
      <c r="Q136" s="156"/>
      <c r="R136" s="156"/>
      <c r="T136" s="187">
        <f>+SUM(T137:T141)</f>
        <v>0</v>
      </c>
      <c r="U136" s="187">
        <f>+SUM(U137:U141)</f>
        <v>0</v>
      </c>
      <c r="V136" s="187">
        <f>+SUM(V137:V141)</f>
        <v>0</v>
      </c>
      <c r="W136" s="187">
        <f>+SUM(W137:W141)</f>
        <v>0</v>
      </c>
      <c r="X136" s="156"/>
      <c r="Y136" s="156"/>
      <c r="Z136" s="156"/>
      <c r="AB136" s="187">
        <f>+SUM(AB137:AB141)</f>
        <v>0</v>
      </c>
      <c r="AC136" s="187">
        <f>+SUM(AC137:AC141)</f>
        <v>0</v>
      </c>
      <c r="AD136" s="187">
        <f>+SUM(AD137:AD141)</f>
        <v>0</v>
      </c>
      <c r="AE136" s="187">
        <f>+SUM(AE137:AE141)</f>
        <v>0</v>
      </c>
      <c r="AF136" s="156"/>
      <c r="AG136" s="156"/>
      <c r="AH136" s="156"/>
    </row>
    <row r="137" spans="1:34" outlineLevel="2" x14ac:dyDescent="0.35">
      <c r="A137" s="297"/>
      <c r="C137" s="61" t="s">
        <v>195</v>
      </c>
      <c r="D137" s="159"/>
      <c r="E137" s="159"/>
      <c r="F137" s="159"/>
      <c r="G137" s="159"/>
      <c r="H137" s="160"/>
      <c r="I137" s="156"/>
      <c r="J137" s="156"/>
      <c r="K137" s="48"/>
      <c r="L137" s="159"/>
      <c r="M137" s="159"/>
      <c r="N137" s="159"/>
      <c r="O137" s="159"/>
      <c r="P137" s="160"/>
      <c r="Q137" s="156"/>
      <c r="R137" s="156"/>
      <c r="T137" s="159"/>
      <c r="U137" s="159"/>
      <c r="V137" s="159"/>
      <c r="W137" s="159"/>
      <c r="X137" s="160"/>
      <c r="Y137" s="156"/>
      <c r="Z137" s="156"/>
      <c r="AB137" s="159"/>
      <c r="AC137" s="159"/>
      <c r="AD137" s="159"/>
      <c r="AE137" s="159"/>
      <c r="AF137" s="160"/>
      <c r="AG137" s="156"/>
      <c r="AH137" s="156"/>
    </row>
    <row r="138" spans="1:34" outlineLevel="2" x14ac:dyDescent="0.35">
      <c r="A138" s="297"/>
      <c r="C138" s="61" t="s">
        <v>197</v>
      </c>
      <c r="D138" s="159"/>
      <c r="E138" s="159"/>
      <c r="F138" s="159"/>
      <c r="G138" s="159"/>
      <c r="H138" s="160"/>
      <c r="I138" s="156"/>
      <c r="J138" s="156"/>
      <c r="K138" s="48"/>
      <c r="L138" s="159"/>
      <c r="M138" s="159"/>
      <c r="N138" s="159"/>
      <c r="O138" s="159"/>
      <c r="P138" s="160"/>
      <c r="Q138" s="156"/>
      <c r="R138" s="156"/>
      <c r="T138" s="159"/>
      <c r="U138" s="159"/>
      <c r="V138" s="159"/>
      <c r="W138" s="159"/>
      <c r="X138" s="160"/>
      <c r="Y138" s="156"/>
      <c r="Z138" s="156"/>
      <c r="AB138" s="159"/>
      <c r="AC138" s="159"/>
      <c r="AD138" s="159"/>
      <c r="AE138" s="159"/>
      <c r="AF138" s="160"/>
      <c r="AG138" s="156"/>
      <c r="AH138" s="156"/>
    </row>
    <row r="139" spans="1:34" outlineLevel="2" x14ac:dyDescent="0.35">
      <c r="A139" s="297"/>
      <c r="C139" s="61" t="s">
        <v>199</v>
      </c>
      <c r="D139" s="159"/>
      <c r="E139" s="159"/>
      <c r="F139" s="159"/>
      <c r="G139" s="159"/>
      <c r="H139" s="160"/>
      <c r="I139" s="156"/>
      <c r="J139" s="156"/>
      <c r="K139" s="48"/>
      <c r="L139" s="159"/>
      <c r="M139" s="159"/>
      <c r="N139" s="159"/>
      <c r="O139" s="159"/>
      <c r="P139" s="160"/>
      <c r="Q139" s="156"/>
      <c r="R139" s="156"/>
      <c r="T139" s="159"/>
      <c r="U139" s="159"/>
      <c r="V139" s="159"/>
      <c r="W139" s="159"/>
      <c r="X139" s="160"/>
      <c r="Y139" s="156"/>
      <c r="Z139" s="156"/>
      <c r="AB139" s="159"/>
      <c r="AC139" s="159"/>
      <c r="AD139" s="159"/>
      <c r="AE139" s="159"/>
      <c r="AF139" s="160"/>
      <c r="AG139" s="156"/>
      <c r="AH139" s="156"/>
    </row>
    <row r="140" spans="1:34" outlineLevel="2" x14ac:dyDescent="0.35">
      <c r="A140" s="297"/>
      <c r="C140" s="61" t="s">
        <v>201</v>
      </c>
      <c r="D140" s="159"/>
      <c r="E140" s="159"/>
      <c r="F140" s="159"/>
      <c r="G140" s="159"/>
      <c r="H140" s="160"/>
      <c r="I140" s="156"/>
      <c r="J140" s="156"/>
      <c r="K140" s="48"/>
      <c r="L140" s="159"/>
      <c r="M140" s="159"/>
      <c r="N140" s="159"/>
      <c r="O140" s="159"/>
      <c r="P140" s="160"/>
      <c r="Q140" s="156"/>
      <c r="R140" s="156"/>
      <c r="T140" s="159"/>
      <c r="U140" s="159"/>
      <c r="V140" s="159"/>
      <c r="W140" s="159"/>
      <c r="X140" s="160"/>
      <c r="Y140" s="156"/>
      <c r="Z140" s="156"/>
      <c r="AB140" s="159"/>
      <c r="AC140" s="159"/>
      <c r="AD140" s="159"/>
      <c r="AE140" s="159"/>
      <c r="AF140" s="160"/>
      <c r="AG140" s="156"/>
      <c r="AH140" s="156"/>
    </row>
    <row r="141" spans="1:34" outlineLevel="2" x14ac:dyDescent="0.35">
      <c r="A141" s="297"/>
      <c r="C141" s="61" t="s">
        <v>203</v>
      </c>
      <c r="D141" s="159"/>
      <c r="E141" s="159"/>
      <c r="F141" s="159"/>
      <c r="G141" s="159"/>
      <c r="H141" s="160"/>
      <c r="I141" s="156"/>
      <c r="J141" s="156"/>
      <c r="K141" s="48"/>
      <c r="L141" s="159"/>
      <c r="M141" s="159"/>
      <c r="N141" s="159"/>
      <c r="O141" s="159"/>
      <c r="P141" s="160"/>
      <c r="Q141" s="156"/>
      <c r="R141" s="156"/>
      <c r="T141" s="159"/>
      <c r="U141" s="159"/>
      <c r="V141" s="159"/>
      <c r="W141" s="159"/>
      <c r="X141" s="160"/>
      <c r="Y141" s="156"/>
      <c r="Z141" s="156"/>
      <c r="AB141" s="159"/>
      <c r="AC141" s="159"/>
      <c r="AD141" s="159"/>
      <c r="AE141" s="159"/>
      <c r="AF141" s="160"/>
      <c r="AG141" s="156"/>
      <c r="AH141" s="156"/>
    </row>
    <row r="142" spans="1:34" outlineLevel="2" x14ac:dyDescent="0.35">
      <c r="A142" s="297"/>
      <c r="C142" s="60" t="s">
        <v>206</v>
      </c>
      <c r="D142" s="187">
        <f>+SUM(D143:D147)</f>
        <v>0</v>
      </c>
      <c r="E142" s="187">
        <f>+SUM(E143:E147)</f>
        <v>0</v>
      </c>
      <c r="F142" s="187">
        <f>+SUM(F143:F147)</f>
        <v>0</v>
      </c>
      <c r="G142" s="187">
        <f>+SUM(G143:G147)</f>
        <v>0</v>
      </c>
      <c r="H142" s="156"/>
      <c r="I142" s="156"/>
      <c r="J142" s="156"/>
      <c r="K142" s="48"/>
      <c r="L142" s="187">
        <f>+SUM(L143:L147)</f>
        <v>0</v>
      </c>
      <c r="M142" s="187">
        <f>+SUM(M143:M147)</f>
        <v>0</v>
      </c>
      <c r="N142" s="187">
        <f>+SUM(N143:N147)</f>
        <v>0</v>
      </c>
      <c r="O142" s="187">
        <f>+SUM(O143:O147)</f>
        <v>0</v>
      </c>
      <c r="P142" s="156"/>
      <c r="Q142" s="156"/>
      <c r="R142" s="156"/>
      <c r="T142" s="187">
        <f>+SUM(T143:T147)</f>
        <v>0</v>
      </c>
      <c r="U142" s="187">
        <f>+SUM(U143:U147)</f>
        <v>0</v>
      </c>
      <c r="V142" s="187">
        <f>+SUM(V143:V147)</f>
        <v>0</v>
      </c>
      <c r="W142" s="187">
        <f>+SUM(W143:W147)</f>
        <v>0</v>
      </c>
      <c r="X142" s="156"/>
      <c r="Y142" s="156"/>
      <c r="Z142" s="156"/>
      <c r="AB142" s="187">
        <f>+SUM(AB143:AB147)</f>
        <v>0</v>
      </c>
      <c r="AC142" s="187">
        <f>+SUM(AC143:AC147)</f>
        <v>0</v>
      </c>
      <c r="AD142" s="187">
        <f>+SUM(AD143:AD147)</f>
        <v>0</v>
      </c>
      <c r="AE142" s="187">
        <f>+SUM(AE143:AE147)</f>
        <v>0</v>
      </c>
      <c r="AF142" s="156"/>
      <c r="AG142" s="156"/>
      <c r="AH142" s="156"/>
    </row>
    <row r="143" spans="1:34" outlineLevel="2" x14ac:dyDescent="0.35">
      <c r="A143" s="297"/>
      <c r="C143" s="61" t="s">
        <v>195</v>
      </c>
      <c r="D143" s="159"/>
      <c r="E143" s="159"/>
      <c r="F143" s="159"/>
      <c r="G143" s="159"/>
      <c r="H143" s="160"/>
      <c r="I143" s="156"/>
      <c r="J143" s="156"/>
      <c r="K143" s="48"/>
      <c r="L143" s="159"/>
      <c r="M143" s="159"/>
      <c r="N143" s="159"/>
      <c r="O143" s="159"/>
      <c r="P143" s="160"/>
      <c r="Q143" s="156"/>
      <c r="R143" s="156"/>
      <c r="T143" s="159"/>
      <c r="U143" s="159"/>
      <c r="V143" s="159"/>
      <c r="W143" s="159"/>
      <c r="X143" s="160"/>
      <c r="Y143" s="156"/>
      <c r="Z143" s="156"/>
      <c r="AB143" s="159"/>
      <c r="AC143" s="159"/>
      <c r="AD143" s="159"/>
      <c r="AE143" s="159"/>
      <c r="AF143" s="160"/>
      <c r="AG143" s="156"/>
      <c r="AH143" s="156"/>
    </row>
    <row r="144" spans="1:34" outlineLevel="2" x14ac:dyDescent="0.35">
      <c r="A144" s="297"/>
      <c r="C144" s="61" t="s">
        <v>197</v>
      </c>
      <c r="D144" s="159"/>
      <c r="E144" s="159"/>
      <c r="F144" s="159"/>
      <c r="G144" s="159"/>
      <c r="H144" s="160"/>
      <c r="I144" s="156"/>
      <c r="J144" s="156"/>
      <c r="K144" s="48"/>
      <c r="L144" s="159"/>
      <c r="M144" s="159"/>
      <c r="N144" s="159"/>
      <c r="O144" s="159"/>
      <c r="P144" s="160"/>
      <c r="Q144" s="156"/>
      <c r="R144" s="156"/>
      <c r="T144" s="159"/>
      <c r="U144" s="159"/>
      <c r="V144" s="159"/>
      <c r="W144" s="159"/>
      <c r="X144" s="160"/>
      <c r="Y144" s="156"/>
      <c r="Z144" s="156"/>
      <c r="AB144" s="159"/>
      <c r="AC144" s="159"/>
      <c r="AD144" s="159"/>
      <c r="AE144" s="159"/>
      <c r="AF144" s="160"/>
      <c r="AG144" s="156"/>
      <c r="AH144" s="156"/>
    </row>
    <row r="145" spans="1:34" outlineLevel="2" x14ac:dyDescent="0.35">
      <c r="A145" s="297"/>
      <c r="C145" s="61" t="s">
        <v>199</v>
      </c>
      <c r="D145" s="159"/>
      <c r="E145" s="159"/>
      <c r="F145" s="159"/>
      <c r="G145" s="159"/>
      <c r="H145" s="160"/>
      <c r="I145" s="156"/>
      <c r="J145" s="156"/>
      <c r="K145" s="48"/>
      <c r="L145" s="159"/>
      <c r="M145" s="159"/>
      <c r="N145" s="159"/>
      <c r="O145" s="159"/>
      <c r="P145" s="160"/>
      <c r="Q145" s="156"/>
      <c r="R145" s="156"/>
      <c r="T145" s="159"/>
      <c r="U145" s="159"/>
      <c r="V145" s="159"/>
      <c r="W145" s="159"/>
      <c r="X145" s="160"/>
      <c r="Y145" s="156"/>
      <c r="Z145" s="156"/>
      <c r="AB145" s="159"/>
      <c r="AC145" s="159"/>
      <c r="AD145" s="159"/>
      <c r="AE145" s="159"/>
      <c r="AF145" s="160"/>
      <c r="AG145" s="156"/>
      <c r="AH145" s="156"/>
    </row>
    <row r="146" spans="1:34" outlineLevel="2" x14ac:dyDescent="0.35">
      <c r="A146" s="297"/>
      <c r="C146" s="61" t="s">
        <v>201</v>
      </c>
      <c r="D146" s="159"/>
      <c r="E146" s="159"/>
      <c r="F146" s="159"/>
      <c r="G146" s="159"/>
      <c r="H146" s="160"/>
      <c r="I146" s="156"/>
      <c r="J146" s="156"/>
      <c r="K146" s="48"/>
      <c r="L146" s="159"/>
      <c r="M146" s="159"/>
      <c r="N146" s="159"/>
      <c r="O146" s="159"/>
      <c r="P146" s="160"/>
      <c r="Q146" s="156"/>
      <c r="R146" s="156"/>
      <c r="T146" s="159"/>
      <c r="U146" s="159"/>
      <c r="V146" s="159"/>
      <c r="W146" s="159"/>
      <c r="X146" s="160"/>
      <c r="Y146" s="156"/>
      <c r="Z146" s="156"/>
      <c r="AB146" s="159"/>
      <c r="AC146" s="159"/>
      <c r="AD146" s="159"/>
      <c r="AE146" s="159"/>
      <c r="AF146" s="160"/>
      <c r="AG146" s="156"/>
      <c r="AH146" s="156"/>
    </row>
    <row r="147" spans="1:34" outlineLevel="2" x14ac:dyDescent="0.35">
      <c r="A147" s="297"/>
      <c r="C147" s="61" t="s">
        <v>203</v>
      </c>
      <c r="D147" s="159"/>
      <c r="E147" s="159"/>
      <c r="F147" s="159"/>
      <c r="G147" s="159"/>
      <c r="H147" s="160"/>
      <c r="I147" s="156"/>
      <c r="J147" s="156"/>
      <c r="K147" s="48"/>
      <c r="L147" s="159"/>
      <c r="M147" s="159"/>
      <c r="N147" s="159"/>
      <c r="O147" s="159"/>
      <c r="P147" s="160"/>
      <c r="Q147" s="156"/>
      <c r="R147" s="156"/>
      <c r="T147" s="159"/>
      <c r="U147" s="159"/>
      <c r="V147" s="159"/>
      <c r="W147" s="159"/>
      <c r="X147" s="160"/>
      <c r="Y147" s="156"/>
      <c r="Z147" s="156"/>
      <c r="AB147" s="159"/>
      <c r="AC147" s="159"/>
      <c r="AD147" s="159"/>
      <c r="AE147" s="159"/>
      <c r="AF147" s="160"/>
      <c r="AG147" s="156"/>
      <c r="AH147" s="156"/>
    </row>
    <row r="148" spans="1:34" outlineLevel="2" x14ac:dyDescent="0.35">
      <c r="A148" s="297"/>
      <c r="C148" s="60" t="s">
        <v>207</v>
      </c>
      <c r="D148" s="187">
        <f>+SUM(D149:D153)</f>
        <v>0</v>
      </c>
      <c r="E148" s="187">
        <f>+SUM(E149:E153)</f>
        <v>0</v>
      </c>
      <c r="F148" s="187">
        <f>+SUM(F149:F153)</f>
        <v>0</v>
      </c>
      <c r="G148" s="187">
        <f>+SUM(G149:G153)</f>
        <v>0</v>
      </c>
      <c r="H148" s="156"/>
      <c r="I148" s="156"/>
      <c r="J148" s="156"/>
      <c r="K148" s="48"/>
      <c r="L148" s="187">
        <f>+SUM(L149:L153)</f>
        <v>0</v>
      </c>
      <c r="M148" s="187">
        <f>+SUM(M149:M153)</f>
        <v>0</v>
      </c>
      <c r="N148" s="187">
        <f>+SUM(N149:N153)</f>
        <v>0</v>
      </c>
      <c r="O148" s="187">
        <f>+SUM(O149:O153)</f>
        <v>0</v>
      </c>
      <c r="P148" s="156"/>
      <c r="Q148" s="156"/>
      <c r="R148" s="156"/>
      <c r="T148" s="187">
        <f>+SUM(T149:T153)</f>
        <v>0</v>
      </c>
      <c r="U148" s="187">
        <f>+SUM(U149:U153)</f>
        <v>0</v>
      </c>
      <c r="V148" s="187">
        <f>+SUM(V149:V153)</f>
        <v>0</v>
      </c>
      <c r="W148" s="187">
        <f>+SUM(W149:W153)</f>
        <v>0</v>
      </c>
      <c r="X148" s="156"/>
      <c r="Y148" s="156"/>
      <c r="Z148" s="156"/>
      <c r="AB148" s="187">
        <f>+SUM(AB149:AB153)</f>
        <v>0</v>
      </c>
      <c r="AC148" s="187">
        <f>+SUM(AC149:AC153)</f>
        <v>0</v>
      </c>
      <c r="AD148" s="187">
        <f>+SUM(AD149:AD153)</f>
        <v>0</v>
      </c>
      <c r="AE148" s="187">
        <f>+SUM(AE149:AE153)</f>
        <v>0</v>
      </c>
      <c r="AF148" s="156"/>
      <c r="AG148" s="156"/>
      <c r="AH148" s="156"/>
    </row>
    <row r="149" spans="1:34" outlineLevel="2" x14ac:dyDescent="0.35">
      <c r="A149" s="297"/>
      <c r="C149" s="61" t="s">
        <v>195</v>
      </c>
      <c r="D149" s="159"/>
      <c r="E149" s="159"/>
      <c r="F149" s="159"/>
      <c r="G149" s="159"/>
      <c r="H149" s="160"/>
      <c r="I149" s="156"/>
      <c r="J149" s="156"/>
      <c r="K149" s="48"/>
      <c r="L149" s="159"/>
      <c r="M149" s="159"/>
      <c r="N149" s="159"/>
      <c r="O149" s="159"/>
      <c r="P149" s="160"/>
      <c r="Q149" s="156"/>
      <c r="R149" s="156"/>
      <c r="T149" s="159"/>
      <c r="U149" s="159"/>
      <c r="V149" s="159"/>
      <c r="W149" s="159"/>
      <c r="X149" s="160"/>
      <c r="Y149" s="156"/>
      <c r="Z149" s="156"/>
      <c r="AB149" s="159"/>
      <c r="AC149" s="159"/>
      <c r="AD149" s="159"/>
      <c r="AE149" s="159"/>
      <c r="AF149" s="160"/>
      <c r="AG149" s="156"/>
      <c r="AH149" s="156"/>
    </row>
    <row r="150" spans="1:34" outlineLevel="2" x14ac:dyDescent="0.35">
      <c r="A150" s="297"/>
      <c r="C150" s="61" t="s">
        <v>197</v>
      </c>
      <c r="D150" s="159"/>
      <c r="E150" s="159"/>
      <c r="F150" s="159"/>
      <c r="G150" s="159"/>
      <c r="H150" s="160"/>
      <c r="I150" s="156"/>
      <c r="J150" s="156"/>
      <c r="K150" s="48"/>
      <c r="L150" s="159"/>
      <c r="M150" s="159"/>
      <c r="N150" s="159"/>
      <c r="O150" s="159"/>
      <c r="P150" s="160"/>
      <c r="Q150" s="156"/>
      <c r="R150" s="156"/>
      <c r="T150" s="159"/>
      <c r="U150" s="159"/>
      <c r="V150" s="159"/>
      <c r="W150" s="159"/>
      <c r="X150" s="160"/>
      <c r="Y150" s="156"/>
      <c r="Z150" s="156"/>
      <c r="AB150" s="159"/>
      <c r="AC150" s="159"/>
      <c r="AD150" s="159"/>
      <c r="AE150" s="159"/>
      <c r="AF150" s="160"/>
      <c r="AG150" s="156"/>
      <c r="AH150" s="156"/>
    </row>
    <row r="151" spans="1:34" outlineLevel="2" x14ac:dyDescent="0.35">
      <c r="A151" s="297"/>
      <c r="C151" s="61" t="s">
        <v>199</v>
      </c>
      <c r="D151" s="159"/>
      <c r="E151" s="159"/>
      <c r="F151" s="159"/>
      <c r="G151" s="159"/>
      <c r="H151" s="160"/>
      <c r="I151" s="156"/>
      <c r="J151" s="156"/>
      <c r="K151" s="48"/>
      <c r="L151" s="159"/>
      <c r="M151" s="159"/>
      <c r="N151" s="159"/>
      <c r="O151" s="159"/>
      <c r="P151" s="160"/>
      <c r="Q151" s="156"/>
      <c r="R151" s="156"/>
      <c r="T151" s="159"/>
      <c r="U151" s="159"/>
      <c r="V151" s="159"/>
      <c r="W151" s="159"/>
      <c r="X151" s="160"/>
      <c r="Y151" s="156"/>
      <c r="Z151" s="156"/>
      <c r="AB151" s="159"/>
      <c r="AC151" s="159"/>
      <c r="AD151" s="159"/>
      <c r="AE151" s="159"/>
      <c r="AF151" s="160"/>
      <c r="AG151" s="156"/>
      <c r="AH151" s="156"/>
    </row>
    <row r="152" spans="1:34" outlineLevel="2" x14ac:dyDescent="0.35">
      <c r="A152" s="297"/>
      <c r="C152" s="61" t="s">
        <v>201</v>
      </c>
      <c r="D152" s="159"/>
      <c r="E152" s="159"/>
      <c r="F152" s="159"/>
      <c r="G152" s="159"/>
      <c r="H152" s="160"/>
      <c r="I152" s="156"/>
      <c r="J152" s="156"/>
      <c r="K152" s="48"/>
      <c r="L152" s="159"/>
      <c r="M152" s="159"/>
      <c r="N152" s="159"/>
      <c r="O152" s="159"/>
      <c r="P152" s="160"/>
      <c r="Q152" s="156"/>
      <c r="R152" s="156"/>
      <c r="T152" s="159"/>
      <c r="U152" s="159"/>
      <c r="V152" s="159"/>
      <c r="W152" s="159"/>
      <c r="X152" s="160"/>
      <c r="Y152" s="156"/>
      <c r="Z152" s="156"/>
      <c r="AB152" s="159"/>
      <c r="AC152" s="159"/>
      <c r="AD152" s="159"/>
      <c r="AE152" s="159"/>
      <c r="AF152" s="160"/>
      <c r="AG152" s="156"/>
      <c r="AH152" s="156"/>
    </row>
    <row r="153" spans="1:34" outlineLevel="2" x14ac:dyDescent="0.35">
      <c r="A153" s="297"/>
      <c r="C153" s="61" t="s">
        <v>203</v>
      </c>
      <c r="D153" s="159"/>
      <c r="E153" s="159"/>
      <c r="F153" s="159"/>
      <c r="G153" s="159"/>
      <c r="H153" s="160"/>
      <c r="I153" s="156"/>
      <c r="J153" s="156"/>
      <c r="K153" s="48"/>
      <c r="L153" s="159"/>
      <c r="M153" s="159"/>
      <c r="N153" s="159"/>
      <c r="O153" s="159"/>
      <c r="P153" s="160"/>
      <c r="Q153" s="156"/>
      <c r="R153" s="156"/>
      <c r="T153" s="159"/>
      <c r="U153" s="159"/>
      <c r="V153" s="159"/>
      <c r="W153" s="159"/>
      <c r="X153" s="160"/>
      <c r="Y153" s="156"/>
      <c r="Z153" s="156"/>
      <c r="AB153" s="159"/>
      <c r="AC153" s="159"/>
      <c r="AD153" s="159"/>
      <c r="AE153" s="159"/>
      <c r="AF153" s="160"/>
      <c r="AG153" s="156"/>
      <c r="AH153" s="156"/>
    </row>
    <row r="154" spans="1:34" outlineLevel="2" x14ac:dyDescent="0.35">
      <c r="A154" s="297"/>
      <c r="C154" s="60" t="s">
        <v>208</v>
      </c>
      <c r="D154" s="187">
        <f>+SUM(D155:D159)</f>
        <v>0</v>
      </c>
      <c r="E154" s="187">
        <f>+SUM(E155:E159)</f>
        <v>0</v>
      </c>
      <c r="F154" s="187">
        <f>+SUM(F155:F159)</f>
        <v>0</v>
      </c>
      <c r="G154" s="187">
        <f>+SUM(G155:G159)</f>
        <v>0</v>
      </c>
      <c r="H154" s="156"/>
      <c r="I154" s="156"/>
      <c r="J154" s="156"/>
      <c r="K154" s="48"/>
      <c r="L154" s="187">
        <f>+SUM(L155:L159)</f>
        <v>0</v>
      </c>
      <c r="M154" s="187">
        <f>+SUM(M155:M159)</f>
        <v>0</v>
      </c>
      <c r="N154" s="187">
        <f>+SUM(N155:N159)</f>
        <v>0</v>
      </c>
      <c r="O154" s="187">
        <f>+SUM(O155:O159)</f>
        <v>0</v>
      </c>
      <c r="P154" s="156"/>
      <c r="Q154" s="156"/>
      <c r="R154" s="156"/>
      <c r="T154" s="187">
        <f>+SUM(T155:T159)</f>
        <v>0</v>
      </c>
      <c r="U154" s="187">
        <f>+SUM(U155:U159)</f>
        <v>0</v>
      </c>
      <c r="V154" s="187">
        <f>+SUM(V155:V159)</f>
        <v>0</v>
      </c>
      <c r="W154" s="187">
        <f>+SUM(W155:W159)</f>
        <v>0</v>
      </c>
      <c r="X154" s="156"/>
      <c r="Y154" s="156"/>
      <c r="Z154" s="156"/>
      <c r="AB154" s="187">
        <f>+SUM(AB155:AB159)</f>
        <v>0</v>
      </c>
      <c r="AC154" s="187">
        <f>+SUM(AC155:AC159)</f>
        <v>0</v>
      </c>
      <c r="AD154" s="187">
        <f>+SUM(AD155:AD159)</f>
        <v>0</v>
      </c>
      <c r="AE154" s="187">
        <f>+SUM(AE155:AE159)</f>
        <v>0</v>
      </c>
      <c r="AF154" s="156"/>
      <c r="AG154" s="156"/>
      <c r="AH154" s="156"/>
    </row>
    <row r="155" spans="1:34" outlineLevel="2" x14ac:dyDescent="0.35">
      <c r="A155" s="297"/>
      <c r="C155" s="61" t="s">
        <v>195</v>
      </c>
      <c r="D155" s="159"/>
      <c r="E155" s="159"/>
      <c r="F155" s="159"/>
      <c r="G155" s="159"/>
      <c r="H155" s="160"/>
      <c r="I155" s="156"/>
      <c r="J155" s="156"/>
      <c r="K155" s="48"/>
      <c r="L155" s="159"/>
      <c r="M155" s="159"/>
      <c r="N155" s="159"/>
      <c r="O155" s="159"/>
      <c r="P155" s="160"/>
      <c r="Q155" s="156"/>
      <c r="R155" s="156"/>
      <c r="T155" s="159"/>
      <c r="U155" s="159"/>
      <c r="V155" s="159"/>
      <c r="W155" s="159"/>
      <c r="X155" s="160"/>
      <c r="Y155" s="156"/>
      <c r="Z155" s="156"/>
      <c r="AB155" s="159"/>
      <c r="AC155" s="159"/>
      <c r="AD155" s="159"/>
      <c r="AE155" s="159"/>
      <c r="AF155" s="160"/>
      <c r="AG155" s="156"/>
      <c r="AH155" s="156"/>
    </row>
    <row r="156" spans="1:34" outlineLevel="2" x14ac:dyDescent="0.35">
      <c r="A156" s="297"/>
      <c r="C156" s="61" t="s">
        <v>197</v>
      </c>
      <c r="D156" s="159"/>
      <c r="E156" s="159"/>
      <c r="F156" s="159"/>
      <c r="G156" s="159"/>
      <c r="H156" s="160"/>
      <c r="I156" s="156"/>
      <c r="J156" s="156"/>
      <c r="K156" s="48"/>
      <c r="L156" s="159"/>
      <c r="M156" s="159"/>
      <c r="N156" s="159"/>
      <c r="O156" s="159"/>
      <c r="P156" s="160"/>
      <c r="Q156" s="156"/>
      <c r="R156" s="156"/>
      <c r="T156" s="159"/>
      <c r="U156" s="159"/>
      <c r="V156" s="159"/>
      <c r="W156" s="159"/>
      <c r="X156" s="160"/>
      <c r="Y156" s="156"/>
      <c r="Z156" s="156"/>
      <c r="AB156" s="159"/>
      <c r="AC156" s="159"/>
      <c r="AD156" s="159"/>
      <c r="AE156" s="159"/>
      <c r="AF156" s="160"/>
      <c r="AG156" s="156"/>
      <c r="AH156" s="156"/>
    </row>
    <row r="157" spans="1:34" outlineLevel="2" x14ac:dyDescent="0.35">
      <c r="A157" s="297"/>
      <c r="C157" s="61" t="s">
        <v>199</v>
      </c>
      <c r="D157" s="159"/>
      <c r="E157" s="159"/>
      <c r="F157" s="159"/>
      <c r="G157" s="159"/>
      <c r="H157" s="160"/>
      <c r="I157" s="156"/>
      <c r="J157" s="156"/>
      <c r="K157" s="48"/>
      <c r="L157" s="159"/>
      <c r="M157" s="159"/>
      <c r="N157" s="159"/>
      <c r="O157" s="159"/>
      <c r="P157" s="160"/>
      <c r="Q157" s="156"/>
      <c r="R157" s="156"/>
      <c r="T157" s="159"/>
      <c r="U157" s="159"/>
      <c r="V157" s="159"/>
      <c r="W157" s="159"/>
      <c r="X157" s="160"/>
      <c r="Y157" s="156"/>
      <c r="Z157" s="156"/>
      <c r="AB157" s="159"/>
      <c r="AC157" s="159"/>
      <c r="AD157" s="159"/>
      <c r="AE157" s="159"/>
      <c r="AF157" s="160"/>
      <c r="AG157" s="156"/>
      <c r="AH157" s="156"/>
    </row>
    <row r="158" spans="1:34" outlineLevel="2" x14ac:dyDescent="0.35">
      <c r="A158" s="297"/>
      <c r="C158" s="61" t="s">
        <v>201</v>
      </c>
      <c r="D158" s="159"/>
      <c r="E158" s="159"/>
      <c r="F158" s="159"/>
      <c r="G158" s="159"/>
      <c r="H158" s="160"/>
      <c r="I158" s="156"/>
      <c r="J158" s="156"/>
      <c r="K158" s="48"/>
      <c r="L158" s="159"/>
      <c r="M158" s="159"/>
      <c r="N158" s="159"/>
      <c r="O158" s="159"/>
      <c r="P158" s="160"/>
      <c r="Q158" s="156"/>
      <c r="R158" s="156"/>
      <c r="T158" s="159"/>
      <c r="U158" s="159"/>
      <c r="V158" s="159"/>
      <c r="W158" s="159"/>
      <c r="X158" s="160"/>
      <c r="Y158" s="156"/>
      <c r="Z158" s="156"/>
      <c r="AB158" s="159"/>
      <c r="AC158" s="159"/>
      <c r="AD158" s="159"/>
      <c r="AE158" s="159"/>
      <c r="AF158" s="160"/>
      <c r="AG158" s="156"/>
      <c r="AH158" s="156"/>
    </row>
    <row r="159" spans="1:34" outlineLevel="2" x14ac:dyDescent="0.35">
      <c r="A159" s="297"/>
      <c r="C159" s="61" t="s">
        <v>203</v>
      </c>
      <c r="D159" s="159"/>
      <c r="E159" s="159"/>
      <c r="F159" s="159"/>
      <c r="G159" s="159"/>
      <c r="H159" s="160"/>
      <c r="I159" s="156"/>
      <c r="J159" s="156"/>
      <c r="K159" s="48"/>
      <c r="L159" s="159"/>
      <c r="M159" s="159"/>
      <c r="N159" s="159"/>
      <c r="O159" s="159"/>
      <c r="P159" s="160"/>
      <c r="Q159" s="156"/>
      <c r="R159" s="156"/>
      <c r="T159" s="159"/>
      <c r="U159" s="159"/>
      <c r="V159" s="159"/>
      <c r="W159" s="159"/>
      <c r="X159" s="160"/>
      <c r="Y159" s="156"/>
      <c r="Z159" s="156"/>
      <c r="AB159" s="159"/>
      <c r="AC159" s="159"/>
      <c r="AD159" s="159"/>
      <c r="AE159" s="159"/>
      <c r="AF159" s="160"/>
      <c r="AG159" s="156"/>
      <c r="AH159" s="156"/>
    </row>
    <row r="160" spans="1:34" outlineLevel="2" x14ac:dyDescent="0.35">
      <c r="A160" s="297"/>
      <c r="C160" s="60" t="s">
        <v>209</v>
      </c>
      <c r="D160" s="187">
        <f>+SUM(D161:D165)</f>
        <v>0</v>
      </c>
      <c r="E160" s="187">
        <f>+SUM(E161:E165)</f>
        <v>0</v>
      </c>
      <c r="F160" s="187">
        <f>+SUM(F161:F165)</f>
        <v>0</v>
      </c>
      <c r="G160" s="187">
        <f>+SUM(G161:G165)</f>
        <v>0</v>
      </c>
      <c r="H160" s="156"/>
      <c r="I160" s="156"/>
      <c r="J160" s="156"/>
      <c r="K160" s="48"/>
      <c r="L160" s="187">
        <f>+SUM(L161:L165)</f>
        <v>0</v>
      </c>
      <c r="M160" s="187">
        <f>+SUM(M161:M165)</f>
        <v>0</v>
      </c>
      <c r="N160" s="187">
        <f>+SUM(N161:N165)</f>
        <v>0</v>
      </c>
      <c r="O160" s="187">
        <f>+SUM(O161:O165)</f>
        <v>0</v>
      </c>
      <c r="P160" s="156"/>
      <c r="Q160" s="156"/>
      <c r="R160" s="156"/>
      <c r="T160" s="187">
        <f>+SUM(T161:T165)</f>
        <v>0</v>
      </c>
      <c r="U160" s="187">
        <f>+SUM(U161:U165)</f>
        <v>0</v>
      </c>
      <c r="V160" s="187">
        <f>+SUM(V161:V165)</f>
        <v>0</v>
      </c>
      <c r="W160" s="187">
        <f>+SUM(W161:W165)</f>
        <v>0</v>
      </c>
      <c r="X160" s="156"/>
      <c r="Y160" s="156"/>
      <c r="Z160" s="156"/>
      <c r="AB160" s="187">
        <f>+SUM(AB161:AB165)</f>
        <v>0</v>
      </c>
      <c r="AC160" s="187">
        <f>+SUM(AC161:AC165)</f>
        <v>0</v>
      </c>
      <c r="AD160" s="187">
        <f>+SUM(AD161:AD165)</f>
        <v>0</v>
      </c>
      <c r="AE160" s="187">
        <f>+SUM(AE161:AE165)</f>
        <v>0</v>
      </c>
      <c r="AF160" s="156"/>
      <c r="AG160" s="156"/>
      <c r="AH160" s="156"/>
    </row>
    <row r="161" spans="1:34" outlineLevel="2" x14ac:dyDescent="0.35">
      <c r="A161" s="297"/>
      <c r="C161" s="61" t="s">
        <v>195</v>
      </c>
      <c r="D161" s="159"/>
      <c r="E161" s="159"/>
      <c r="F161" s="159"/>
      <c r="G161" s="159"/>
      <c r="H161" s="160"/>
      <c r="I161" s="156"/>
      <c r="J161" s="156"/>
      <c r="K161" s="48"/>
      <c r="L161" s="159"/>
      <c r="M161" s="159"/>
      <c r="N161" s="159"/>
      <c r="O161" s="159"/>
      <c r="P161" s="160"/>
      <c r="Q161" s="156"/>
      <c r="R161" s="156"/>
      <c r="T161" s="159"/>
      <c r="U161" s="159"/>
      <c r="V161" s="159"/>
      <c r="W161" s="159"/>
      <c r="X161" s="160"/>
      <c r="Y161" s="156"/>
      <c r="Z161" s="156"/>
      <c r="AB161" s="159"/>
      <c r="AC161" s="159"/>
      <c r="AD161" s="159"/>
      <c r="AE161" s="159"/>
      <c r="AF161" s="160"/>
      <c r="AG161" s="156"/>
      <c r="AH161" s="156"/>
    </row>
    <row r="162" spans="1:34" outlineLevel="2" x14ac:dyDescent="0.35">
      <c r="A162" s="297"/>
      <c r="C162" s="61" t="s">
        <v>197</v>
      </c>
      <c r="D162" s="159"/>
      <c r="E162" s="159"/>
      <c r="F162" s="159"/>
      <c r="G162" s="159"/>
      <c r="H162" s="160"/>
      <c r="I162" s="156"/>
      <c r="J162" s="156"/>
      <c r="K162" s="48"/>
      <c r="L162" s="159"/>
      <c r="M162" s="159"/>
      <c r="N162" s="159"/>
      <c r="O162" s="159"/>
      <c r="P162" s="160"/>
      <c r="Q162" s="156"/>
      <c r="R162" s="156"/>
      <c r="T162" s="159"/>
      <c r="U162" s="159"/>
      <c r="V162" s="159"/>
      <c r="W162" s="159"/>
      <c r="X162" s="160"/>
      <c r="Y162" s="156"/>
      <c r="Z162" s="156"/>
      <c r="AB162" s="159"/>
      <c r="AC162" s="159"/>
      <c r="AD162" s="159"/>
      <c r="AE162" s="159"/>
      <c r="AF162" s="160"/>
      <c r="AG162" s="156"/>
      <c r="AH162" s="156"/>
    </row>
    <row r="163" spans="1:34" outlineLevel="2" x14ac:dyDescent="0.35">
      <c r="A163" s="297"/>
      <c r="C163" s="61" t="s">
        <v>199</v>
      </c>
      <c r="D163" s="159"/>
      <c r="E163" s="159"/>
      <c r="F163" s="159"/>
      <c r="G163" s="159"/>
      <c r="H163" s="160"/>
      <c r="I163" s="156"/>
      <c r="J163" s="156"/>
      <c r="K163" s="48"/>
      <c r="L163" s="159"/>
      <c r="M163" s="159"/>
      <c r="N163" s="159"/>
      <c r="O163" s="159"/>
      <c r="P163" s="160"/>
      <c r="Q163" s="156"/>
      <c r="R163" s="156"/>
      <c r="T163" s="159"/>
      <c r="U163" s="159"/>
      <c r="V163" s="159"/>
      <c r="W163" s="159"/>
      <c r="X163" s="160"/>
      <c r="Y163" s="156"/>
      <c r="Z163" s="156"/>
      <c r="AB163" s="159"/>
      <c r="AC163" s="159"/>
      <c r="AD163" s="159"/>
      <c r="AE163" s="159"/>
      <c r="AF163" s="160"/>
      <c r="AG163" s="156"/>
      <c r="AH163" s="156"/>
    </row>
    <row r="164" spans="1:34" outlineLevel="2" x14ac:dyDescent="0.35">
      <c r="A164" s="297"/>
      <c r="C164" s="61" t="s">
        <v>201</v>
      </c>
      <c r="D164" s="159"/>
      <c r="E164" s="159"/>
      <c r="F164" s="159"/>
      <c r="G164" s="159"/>
      <c r="H164" s="160"/>
      <c r="I164" s="156"/>
      <c r="J164" s="156"/>
      <c r="K164" s="48"/>
      <c r="L164" s="159"/>
      <c r="M164" s="159"/>
      <c r="N164" s="159"/>
      <c r="O164" s="159"/>
      <c r="P164" s="160"/>
      <c r="Q164" s="156"/>
      <c r="R164" s="156"/>
      <c r="T164" s="159"/>
      <c r="U164" s="159"/>
      <c r="V164" s="159"/>
      <c r="W164" s="159"/>
      <c r="X164" s="160"/>
      <c r="Y164" s="156"/>
      <c r="Z164" s="156"/>
      <c r="AB164" s="159"/>
      <c r="AC164" s="159"/>
      <c r="AD164" s="159"/>
      <c r="AE164" s="159"/>
      <c r="AF164" s="160"/>
      <c r="AG164" s="156"/>
      <c r="AH164" s="156"/>
    </row>
    <row r="165" spans="1:34" outlineLevel="2" x14ac:dyDescent="0.35">
      <c r="A165" s="297"/>
      <c r="C165" s="61" t="s">
        <v>203</v>
      </c>
      <c r="D165" s="159"/>
      <c r="E165" s="159"/>
      <c r="F165" s="159"/>
      <c r="G165" s="159"/>
      <c r="H165" s="160"/>
      <c r="I165" s="156"/>
      <c r="J165" s="156"/>
      <c r="K165" s="48"/>
      <c r="L165" s="159"/>
      <c r="M165" s="159"/>
      <c r="N165" s="159"/>
      <c r="O165" s="159"/>
      <c r="P165" s="160"/>
      <c r="Q165" s="156"/>
      <c r="R165" s="156"/>
      <c r="T165" s="159"/>
      <c r="U165" s="159"/>
      <c r="V165" s="159"/>
      <c r="W165" s="159"/>
      <c r="X165" s="160"/>
      <c r="Y165" s="156"/>
      <c r="Z165" s="156"/>
      <c r="AB165" s="159"/>
      <c r="AC165" s="159"/>
      <c r="AD165" s="159"/>
      <c r="AE165" s="159"/>
      <c r="AF165" s="160"/>
      <c r="AG165" s="156"/>
      <c r="AH165" s="156"/>
    </row>
    <row r="166" spans="1:34" outlineLevel="2" x14ac:dyDescent="0.35">
      <c r="A166" s="297"/>
      <c r="C166" s="60" t="s">
        <v>210</v>
      </c>
      <c r="D166" s="187">
        <f>+SUM(D167:D171)</f>
        <v>0</v>
      </c>
      <c r="E166" s="187">
        <f>+SUM(E167:E171)</f>
        <v>0</v>
      </c>
      <c r="F166" s="187">
        <f>+SUM(F167:F171)</f>
        <v>0</v>
      </c>
      <c r="G166" s="187">
        <f>+SUM(G167:G171)</f>
        <v>0</v>
      </c>
      <c r="H166" s="156"/>
      <c r="I166" s="156"/>
      <c r="J166" s="156"/>
      <c r="K166" s="48"/>
      <c r="L166" s="187">
        <f>+SUM(L167:L171)</f>
        <v>0</v>
      </c>
      <c r="M166" s="187">
        <f>+SUM(M167:M171)</f>
        <v>0</v>
      </c>
      <c r="N166" s="187">
        <f>+SUM(N167:N171)</f>
        <v>0</v>
      </c>
      <c r="O166" s="187">
        <f>+SUM(O167:O171)</f>
        <v>0</v>
      </c>
      <c r="P166" s="156"/>
      <c r="Q166" s="156"/>
      <c r="R166" s="156"/>
      <c r="T166" s="187">
        <f>+SUM(T167:T171)</f>
        <v>0</v>
      </c>
      <c r="U166" s="187">
        <f>+SUM(U167:U171)</f>
        <v>0</v>
      </c>
      <c r="V166" s="187">
        <f>+SUM(V167:V171)</f>
        <v>0</v>
      </c>
      <c r="W166" s="187">
        <f>+SUM(W167:W171)</f>
        <v>0</v>
      </c>
      <c r="X166" s="156"/>
      <c r="Y166" s="156"/>
      <c r="Z166" s="156"/>
      <c r="AB166" s="187">
        <f>+SUM(AB167:AB171)</f>
        <v>0</v>
      </c>
      <c r="AC166" s="187">
        <f>+SUM(AC167:AC171)</f>
        <v>0</v>
      </c>
      <c r="AD166" s="187">
        <f>+SUM(AD167:AD171)</f>
        <v>0</v>
      </c>
      <c r="AE166" s="187">
        <f>+SUM(AE167:AE171)</f>
        <v>0</v>
      </c>
      <c r="AF166" s="156"/>
      <c r="AG166" s="156"/>
      <c r="AH166" s="156"/>
    </row>
    <row r="167" spans="1:34" outlineLevel="2" x14ac:dyDescent="0.35">
      <c r="A167" s="297"/>
      <c r="C167" s="61" t="s">
        <v>195</v>
      </c>
      <c r="D167" s="159"/>
      <c r="E167" s="159"/>
      <c r="F167" s="159"/>
      <c r="G167" s="159"/>
      <c r="H167" s="160"/>
      <c r="I167" s="156"/>
      <c r="J167" s="156"/>
      <c r="K167" s="48"/>
      <c r="L167" s="159"/>
      <c r="M167" s="159"/>
      <c r="N167" s="159"/>
      <c r="O167" s="159"/>
      <c r="P167" s="160"/>
      <c r="Q167" s="156"/>
      <c r="R167" s="156"/>
      <c r="T167" s="159"/>
      <c r="U167" s="159"/>
      <c r="V167" s="159"/>
      <c r="W167" s="159"/>
      <c r="X167" s="160"/>
      <c r="Y167" s="156"/>
      <c r="Z167" s="156"/>
      <c r="AB167" s="159"/>
      <c r="AC167" s="159"/>
      <c r="AD167" s="159"/>
      <c r="AE167" s="159"/>
      <c r="AF167" s="160"/>
      <c r="AG167" s="156"/>
      <c r="AH167" s="156"/>
    </row>
    <row r="168" spans="1:34" outlineLevel="2" x14ac:dyDescent="0.35">
      <c r="A168" s="297"/>
      <c r="C168" s="61" t="s">
        <v>197</v>
      </c>
      <c r="D168" s="159"/>
      <c r="E168" s="159"/>
      <c r="F168" s="159"/>
      <c r="G168" s="159"/>
      <c r="H168" s="160"/>
      <c r="I168" s="156"/>
      <c r="J168" s="156"/>
      <c r="K168" s="48"/>
      <c r="L168" s="159"/>
      <c r="M168" s="159"/>
      <c r="N168" s="159"/>
      <c r="O168" s="159"/>
      <c r="P168" s="160"/>
      <c r="Q168" s="156"/>
      <c r="R168" s="156"/>
      <c r="T168" s="159"/>
      <c r="U168" s="159"/>
      <c r="V168" s="159"/>
      <c r="W168" s="159"/>
      <c r="X168" s="160"/>
      <c r="Y168" s="156"/>
      <c r="Z168" s="156"/>
      <c r="AB168" s="159"/>
      <c r="AC168" s="159"/>
      <c r="AD168" s="159"/>
      <c r="AE168" s="159"/>
      <c r="AF168" s="160"/>
      <c r="AG168" s="156"/>
      <c r="AH168" s="156"/>
    </row>
    <row r="169" spans="1:34" outlineLevel="2" x14ac:dyDescent="0.35">
      <c r="A169" s="297"/>
      <c r="C169" s="61" t="s">
        <v>199</v>
      </c>
      <c r="D169" s="159"/>
      <c r="E169" s="159"/>
      <c r="F169" s="159"/>
      <c r="G169" s="159"/>
      <c r="H169" s="160"/>
      <c r="I169" s="156"/>
      <c r="J169" s="156"/>
      <c r="K169" s="48"/>
      <c r="L169" s="159"/>
      <c r="M169" s="159"/>
      <c r="N169" s="159"/>
      <c r="O169" s="159"/>
      <c r="P169" s="160"/>
      <c r="Q169" s="156"/>
      <c r="R169" s="156"/>
      <c r="T169" s="159"/>
      <c r="U169" s="159"/>
      <c r="V169" s="159"/>
      <c r="W169" s="159"/>
      <c r="X169" s="160"/>
      <c r="Y169" s="156"/>
      <c r="Z169" s="156"/>
      <c r="AB169" s="159"/>
      <c r="AC169" s="159"/>
      <c r="AD169" s="159"/>
      <c r="AE169" s="159"/>
      <c r="AF169" s="160"/>
      <c r="AG169" s="156"/>
      <c r="AH169" s="156"/>
    </row>
    <row r="170" spans="1:34" outlineLevel="2" x14ac:dyDescent="0.35">
      <c r="A170" s="297"/>
      <c r="C170" s="61" t="s">
        <v>201</v>
      </c>
      <c r="D170" s="159"/>
      <c r="E170" s="159"/>
      <c r="F170" s="159"/>
      <c r="G170" s="159"/>
      <c r="H170" s="160"/>
      <c r="I170" s="156"/>
      <c r="J170" s="156"/>
      <c r="K170" s="48"/>
      <c r="L170" s="159"/>
      <c r="M170" s="159"/>
      <c r="N170" s="159"/>
      <c r="O170" s="159"/>
      <c r="P170" s="160"/>
      <c r="Q170" s="156"/>
      <c r="R170" s="156"/>
      <c r="T170" s="159"/>
      <c r="U170" s="159"/>
      <c r="V170" s="159"/>
      <c r="W170" s="159"/>
      <c r="X170" s="160"/>
      <c r="Y170" s="156"/>
      <c r="Z170" s="156"/>
      <c r="AB170" s="159"/>
      <c r="AC170" s="159"/>
      <c r="AD170" s="159"/>
      <c r="AE170" s="159"/>
      <c r="AF170" s="160"/>
      <c r="AG170" s="156"/>
      <c r="AH170" s="156"/>
    </row>
    <row r="171" spans="1:34" outlineLevel="2" x14ac:dyDescent="0.35">
      <c r="A171" s="297"/>
      <c r="C171" s="61" t="s">
        <v>203</v>
      </c>
      <c r="D171" s="159"/>
      <c r="E171" s="159"/>
      <c r="F171" s="159"/>
      <c r="G171" s="159"/>
      <c r="H171" s="160"/>
      <c r="I171" s="156"/>
      <c r="J171" s="156"/>
      <c r="K171" s="48"/>
      <c r="L171" s="159"/>
      <c r="M171" s="159"/>
      <c r="N171" s="159"/>
      <c r="O171" s="159"/>
      <c r="P171" s="160"/>
      <c r="Q171" s="156"/>
      <c r="R171" s="156"/>
      <c r="T171" s="159"/>
      <c r="U171" s="159"/>
      <c r="V171" s="159"/>
      <c r="W171" s="159"/>
      <c r="X171" s="160"/>
      <c r="Y171" s="156"/>
      <c r="Z171" s="156"/>
      <c r="AB171" s="159"/>
      <c r="AC171" s="159"/>
      <c r="AD171" s="159"/>
      <c r="AE171" s="159"/>
      <c r="AF171" s="160"/>
      <c r="AG171" s="156"/>
      <c r="AH171" s="156"/>
    </row>
    <row r="172" spans="1:34" outlineLevel="2" x14ac:dyDescent="0.35">
      <c r="A172" s="297"/>
      <c r="C172" s="60" t="s">
        <v>211</v>
      </c>
      <c r="D172" s="187">
        <f>+SUM(D173:D177)</f>
        <v>0</v>
      </c>
      <c r="E172" s="187">
        <f>+SUM(E173:E177)</f>
        <v>0</v>
      </c>
      <c r="F172" s="187">
        <f>+SUM(F173:F177)</f>
        <v>0</v>
      </c>
      <c r="G172" s="187">
        <f>+SUM(G173:G177)</f>
        <v>0</v>
      </c>
      <c r="H172" s="156"/>
      <c r="I172" s="156"/>
      <c r="J172" s="156"/>
      <c r="K172" s="48"/>
      <c r="L172" s="187">
        <f>+SUM(L173:L177)</f>
        <v>0</v>
      </c>
      <c r="M172" s="187">
        <f>+SUM(M173:M177)</f>
        <v>0</v>
      </c>
      <c r="N172" s="187">
        <f>+SUM(N173:N177)</f>
        <v>0</v>
      </c>
      <c r="O172" s="187">
        <f>+SUM(O173:O177)</f>
        <v>0</v>
      </c>
      <c r="P172" s="156"/>
      <c r="Q172" s="156"/>
      <c r="R172" s="156"/>
      <c r="T172" s="187">
        <f>+SUM(T173:T177)</f>
        <v>0</v>
      </c>
      <c r="U172" s="187">
        <f>+SUM(U173:U177)</f>
        <v>0</v>
      </c>
      <c r="V172" s="187">
        <f>+SUM(V173:V177)</f>
        <v>0</v>
      </c>
      <c r="W172" s="187">
        <f>+SUM(W173:W177)</f>
        <v>0</v>
      </c>
      <c r="X172" s="156"/>
      <c r="Y172" s="156"/>
      <c r="Z172" s="156"/>
      <c r="AB172" s="187">
        <f>+SUM(AB173:AB177)</f>
        <v>0</v>
      </c>
      <c r="AC172" s="187">
        <f>+SUM(AC173:AC177)</f>
        <v>0</v>
      </c>
      <c r="AD172" s="187">
        <f>+SUM(AD173:AD177)</f>
        <v>0</v>
      </c>
      <c r="AE172" s="187">
        <f>+SUM(AE173:AE177)</f>
        <v>0</v>
      </c>
      <c r="AF172" s="156"/>
      <c r="AG172" s="156"/>
      <c r="AH172" s="156"/>
    </row>
    <row r="173" spans="1:34" outlineLevel="2" x14ac:dyDescent="0.35">
      <c r="A173" s="297"/>
      <c r="C173" s="61" t="s">
        <v>195</v>
      </c>
      <c r="D173" s="159"/>
      <c r="E173" s="159"/>
      <c r="F173" s="159"/>
      <c r="G173" s="159"/>
      <c r="H173" s="160"/>
      <c r="I173" s="156"/>
      <c r="J173" s="156"/>
      <c r="K173" s="48"/>
      <c r="L173" s="159"/>
      <c r="M173" s="159"/>
      <c r="N173" s="159"/>
      <c r="O173" s="159"/>
      <c r="P173" s="160"/>
      <c r="Q173" s="156"/>
      <c r="R173" s="156"/>
      <c r="T173" s="159"/>
      <c r="U173" s="159"/>
      <c r="V173" s="159"/>
      <c r="W173" s="159"/>
      <c r="X173" s="160"/>
      <c r="Y173" s="156"/>
      <c r="Z173" s="156"/>
      <c r="AB173" s="159"/>
      <c r="AC173" s="159"/>
      <c r="AD173" s="159"/>
      <c r="AE173" s="159"/>
      <c r="AF173" s="160"/>
      <c r="AG173" s="156"/>
      <c r="AH173" s="156"/>
    </row>
    <row r="174" spans="1:34" outlineLevel="2" x14ac:dyDescent="0.35">
      <c r="A174" s="297"/>
      <c r="C174" s="61" t="s">
        <v>197</v>
      </c>
      <c r="D174" s="159"/>
      <c r="E174" s="159"/>
      <c r="F174" s="159"/>
      <c r="G174" s="159"/>
      <c r="H174" s="160"/>
      <c r="I174" s="156"/>
      <c r="J174" s="156"/>
      <c r="K174" s="48"/>
      <c r="L174" s="159"/>
      <c r="M174" s="159"/>
      <c r="N174" s="159"/>
      <c r="O174" s="159"/>
      <c r="P174" s="160"/>
      <c r="Q174" s="156"/>
      <c r="R174" s="156"/>
      <c r="T174" s="159"/>
      <c r="U174" s="159"/>
      <c r="V174" s="159"/>
      <c r="W174" s="159"/>
      <c r="X174" s="160"/>
      <c r="Y174" s="156"/>
      <c r="Z174" s="156"/>
      <c r="AB174" s="159"/>
      <c r="AC174" s="159"/>
      <c r="AD174" s="159"/>
      <c r="AE174" s="159"/>
      <c r="AF174" s="160"/>
      <c r="AG174" s="156"/>
      <c r="AH174" s="156"/>
    </row>
    <row r="175" spans="1:34" outlineLevel="2" x14ac:dyDescent="0.35">
      <c r="A175" s="297"/>
      <c r="C175" s="61" t="s">
        <v>199</v>
      </c>
      <c r="D175" s="159"/>
      <c r="E175" s="159"/>
      <c r="F175" s="159"/>
      <c r="G175" s="159"/>
      <c r="H175" s="160"/>
      <c r="I175" s="156"/>
      <c r="J175" s="156"/>
      <c r="K175" s="48"/>
      <c r="L175" s="159"/>
      <c r="M175" s="159"/>
      <c r="N175" s="159"/>
      <c r="O175" s="159"/>
      <c r="P175" s="160"/>
      <c r="Q175" s="156"/>
      <c r="R175" s="156"/>
      <c r="T175" s="159"/>
      <c r="U175" s="159"/>
      <c r="V175" s="159"/>
      <c r="W175" s="159"/>
      <c r="X175" s="160"/>
      <c r="Y175" s="156"/>
      <c r="Z175" s="156"/>
      <c r="AB175" s="159"/>
      <c r="AC175" s="159"/>
      <c r="AD175" s="159"/>
      <c r="AE175" s="159"/>
      <c r="AF175" s="160"/>
      <c r="AG175" s="156"/>
      <c r="AH175" s="156"/>
    </row>
    <row r="176" spans="1:34" outlineLevel="2" x14ac:dyDescent="0.35">
      <c r="A176" s="297"/>
      <c r="C176" s="61" t="s">
        <v>201</v>
      </c>
      <c r="D176" s="159"/>
      <c r="E176" s="159"/>
      <c r="F176" s="159"/>
      <c r="G176" s="159"/>
      <c r="H176" s="160"/>
      <c r="I176" s="156"/>
      <c r="J176" s="156"/>
      <c r="K176" s="48"/>
      <c r="L176" s="159"/>
      <c r="M176" s="159"/>
      <c r="N176" s="159"/>
      <c r="O176" s="159"/>
      <c r="P176" s="160"/>
      <c r="Q176" s="156"/>
      <c r="R176" s="156"/>
      <c r="T176" s="159"/>
      <c r="U176" s="159"/>
      <c r="V176" s="159"/>
      <c r="W176" s="159"/>
      <c r="X176" s="160"/>
      <c r="Y176" s="156"/>
      <c r="Z176" s="156"/>
      <c r="AB176" s="159"/>
      <c r="AC176" s="159"/>
      <c r="AD176" s="159"/>
      <c r="AE176" s="159"/>
      <c r="AF176" s="160"/>
      <c r="AG176" s="156"/>
      <c r="AH176" s="156"/>
    </row>
    <row r="177" spans="1:34" outlineLevel="2" x14ac:dyDescent="0.35">
      <c r="A177" s="297"/>
      <c r="C177" s="61" t="s">
        <v>203</v>
      </c>
      <c r="D177" s="159"/>
      <c r="E177" s="159"/>
      <c r="F177" s="159"/>
      <c r="G177" s="159"/>
      <c r="H177" s="160"/>
      <c r="I177" s="156"/>
      <c r="J177" s="156"/>
      <c r="K177" s="48"/>
      <c r="L177" s="159"/>
      <c r="M177" s="159"/>
      <c r="N177" s="159"/>
      <c r="O177" s="159"/>
      <c r="P177" s="160"/>
      <c r="Q177" s="156"/>
      <c r="R177" s="156"/>
      <c r="T177" s="159"/>
      <c r="U177" s="159"/>
      <c r="V177" s="159"/>
      <c r="W177" s="159"/>
      <c r="X177" s="160"/>
      <c r="Y177" s="156"/>
      <c r="Z177" s="156"/>
      <c r="AB177" s="159"/>
      <c r="AC177" s="159"/>
      <c r="AD177" s="159"/>
      <c r="AE177" s="159"/>
      <c r="AF177" s="160"/>
      <c r="AG177" s="156"/>
      <c r="AH177" s="156"/>
    </row>
    <row r="178" spans="1:34" outlineLevel="2" x14ac:dyDescent="0.35">
      <c r="A178" s="297"/>
      <c r="C178" s="60" t="s">
        <v>212</v>
      </c>
      <c r="D178" s="187">
        <f>+SUM(D179:D183)</f>
        <v>0</v>
      </c>
      <c r="E178" s="187">
        <f>+SUM(E179:E183)</f>
        <v>0</v>
      </c>
      <c r="F178" s="187">
        <f>+SUM(F179:F183)</f>
        <v>0</v>
      </c>
      <c r="G178" s="187">
        <f>+SUM(G179:G183)</f>
        <v>0</v>
      </c>
      <c r="H178" s="156"/>
      <c r="I178" s="156"/>
      <c r="J178" s="156"/>
      <c r="K178" s="48"/>
      <c r="L178" s="187">
        <f>+SUM(L179:L183)</f>
        <v>0</v>
      </c>
      <c r="M178" s="187">
        <f>+SUM(M179:M183)</f>
        <v>0</v>
      </c>
      <c r="N178" s="187">
        <f>+SUM(N179:N183)</f>
        <v>0</v>
      </c>
      <c r="O178" s="187">
        <f>+SUM(O179:O183)</f>
        <v>0</v>
      </c>
      <c r="P178" s="156"/>
      <c r="Q178" s="156"/>
      <c r="R178" s="156"/>
      <c r="T178" s="187">
        <f>+SUM(T179:T183)</f>
        <v>0</v>
      </c>
      <c r="U178" s="187">
        <f>+SUM(U179:U183)</f>
        <v>0</v>
      </c>
      <c r="V178" s="187">
        <f>+SUM(V179:V183)</f>
        <v>0</v>
      </c>
      <c r="W178" s="187">
        <f>+SUM(W179:W183)</f>
        <v>0</v>
      </c>
      <c r="X178" s="156"/>
      <c r="Y178" s="156"/>
      <c r="Z178" s="156"/>
      <c r="AB178" s="187">
        <f>+SUM(AB179:AB183)</f>
        <v>0</v>
      </c>
      <c r="AC178" s="187">
        <f>+SUM(AC179:AC183)</f>
        <v>0</v>
      </c>
      <c r="AD178" s="187">
        <f>+SUM(AD179:AD183)</f>
        <v>0</v>
      </c>
      <c r="AE178" s="187">
        <f>+SUM(AE179:AE183)</f>
        <v>0</v>
      </c>
      <c r="AF178" s="156"/>
      <c r="AG178" s="156"/>
      <c r="AH178" s="156"/>
    </row>
    <row r="179" spans="1:34" outlineLevel="2" x14ac:dyDescent="0.35">
      <c r="A179" s="297"/>
      <c r="C179" s="61" t="s">
        <v>195</v>
      </c>
      <c r="D179" s="159"/>
      <c r="E179" s="159"/>
      <c r="F179" s="159"/>
      <c r="G179" s="159"/>
      <c r="H179" s="160"/>
      <c r="I179" s="156"/>
      <c r="J179" s="156"/>
      <c r="K179" s="48"/>
      <c r="L179" s="159"/>
      <c r="M179" s="159"/>
      <c r="N179" s="159"/>
      <c r="O179" s="159"/>
      <c r="P179" s="160"/>
      <c r="Q179" s="156"/>
      <c r="R179" s="156"/>
      <c r="T179" s="159"/>
      <c r="U179" s="159"/>
      <c r="V179" s="159"/>
      <c r="W179" s="159"/>
      <c r="X179" s="160"/>
      <c r="Y179" s="156"/>
      <c r="Z179" s="156"/>
      <c r="AB179" s="159"/>
      <c r="AC179" s="159"/>
      <c r="AD179" s="159"/>
      <c r="AE179" s="159"/>
      <c r="AF179" s="160"/>
      <c r="AG179" s="156"/>
      <c r="AH179" s="156"/>
    </row>
    <row r="180" spans="1:34" outlineLevel="2" x14ac:dyDescent="0.35">
      <c r="A180" s="297"/>
      <c r="C180" s="61" t="s">
        <v>197</v>
      </c>
      <c r="D180" s="159"/>
      <c r="E180" s="159"/>
      <c r="F180" s="159"/>
      <c r="G180" s="159"/>
      <c r="H180" s="160"/>
      <c r="I180" s="156"/>
      <c r="J180" s="156"/>
      <c r="K180" s="48"/>
      <c r="L180" s="159"/>
      <c r="M180" s="159"/>
      <c r="N180" s="159"/>
      <c r="O180" s="159"/>
      <c r="P180" s="160"/>
      <c r="Q180" s="156"/>
      <c r="R180" s="156"/>
      <c r="T180" s="159"/>
      <c r="U180" s="159"/>
      <c r="V180" s="159"/>
      <c r="W180" s="159"/>
      <c r="X180" s="160"/>
      <c r="Y180" s="156"/>
      <c r="Z180" s="156"/>
      <c r="AB180" s="159"/>
      <c r="AC180" s="159"/>
      <c r="AD180" s="159"/>
      <c r="AE180" s="159"/>
      <c r="AF180" s="160"/>
      <c r="AG180" s="156"/>
      <c r="AH180" s="156"/>
    </row>
    <row r="181" spans="1:34" outlineLevel="2" x14ac:dyDescent="0.35">
      <c r="A181" s="297"/>
      <c r="C181" s="61" t="s">
        <v>199</v>
      </c>
      <c r="D181" s="159"/>
      <c r="E181" s="159"/>
      <c r="F181" s="159"/>
      <c r="G181" s="159"/>
      <c r="H181" s="160"/>
      <c r="I181" s="156"/>
      <c r="J181" s="156"/>
      <c r="K181" s="48"/>
      <c r="L181" s="159"/>
      <c r="M181" s="159"/>
      <c r="N181" s="159"/>
      <c r="O181" s="159"/>
      <c r="P181" s="160"/>
      <c r="Q181" s="156"/>
      <c r="R181" s="156"/>
      <c r="T181" s="159"/>
      <c r="U181" s="159"/>
      <c r="V181" s="159"/>
      <c r="W181" s="159"/>
      <c r="X181" s="160"/>
      <c r="Y181" s="156"/>
      <c r="Z181" s="156"/>
      <c r="AB181" s="159"/>
      <c r="AC181" s="159"/>
      <c r="AD181" s="159"/>
      <c r="AE181" s="159"/>
      <c r="AF181" s="160"/>
      <c r="AG181" s="156"/>
      <c r="AH181" s="156"/>
    </row>
    <row r="182" spans="1:34" outlineLevel="2" x14ac:dyDescent="0.35">
      <c r="A182" s="297"/>
      <c r="C182" s="61" t="s">
        <v>201</v>
      </c>
      <c r="D182" s="159"/>
      <c r="E182" s="159"/>
      <c r="F182" s="159"/>
      <c r="G182" s="159"/>
      <c r="H182" s="160"/>
      <c r="I182" s="156"/>
      <c r="J182" s="156"/>
      <c r="K182" s="48"/>
      <c r="L182" s="159"/>
      <c r="M182" s="159"/>
      <c r="N182" s="159"/>
      <c r="O182" s="159"/>
      <c r="P182" s="160"/>
      <c r="Q182" s="156"/>
      <c r="R182" s="156"/>
      <c r="T182" s="159"/>
      <c r="U182" s="159"/>
      <c r="V182" s="159"/>
      <c r="W182" s="159"/>
      <c r="X182" s="160"/>
      <c r="Y182" s="156"/>
      <c r="Z182" s="156"/>
      <c r="AB182" s="159"/>
      <c r="AC182" s="159"/>
      <c r="AD182" s="159"/>
      <c r="AE182" s="159"/>
      <c r="AF182" s="160"/>
      <c r="AG182" s="156"/>
      <c r="AH182" s="156"/>
    </row>
    <row r="183" spans="1:34" outlineLevel="2" x14ac:dyDescent="0.35">
      <c r="A183" s="297"/>
      <c r="C183" s="61" t="s">
        <v>203</v>
      </c>
      <c r="D183" s="159"/>
      <c r="E183" s="159"/>
      <c r="F183" s="159"/>
      <c r="G183" s="159"/>
      <c r="H183" s="197"/>
      <c r="I183" s="189"/>
      <c r="J183" s="189"/>
      <c r="K183" s="48"/>
      <c r="L183" s="159"/>
      <c r="M183" s="159"/>
      <c r="N183" s="159"/>
      <c r="O183" s="159"/>
      <c r="P183" s="197"/>
      <c r="Q183" s="189"/>
      <c r="R183" s="189"/>
      <c r="T183" s="159"/>
      <c r="U183" s="159"/>
      <c r="V183" s="159"/>
      <c r="W183" s="159"/>
      <c r="X183" s="197"/>
      <c r="Y183" s="189"/>
      <c r="Z183" s="189"/>
      <c r="AB183" s="159"/>
      <c r="AC183" s="159"/>
      <c r="AD183" s="159"/>
      <c r="AE183" s="159"/>
      <c r="AF183" s="197"/>
      <c r="AG183" s="189"/>
      <c r="AH183" s="189"/>
    </row>
    <row r="184" spans="1:34" outlineLevel="2" x14ac:dyDescent="0.35">
      <c r="A184" s="297"/>
      <c r="C184" s="59" t="s">
        <v>213</v>
      </c>
      <c r="D184" s="159"/>
      <c r="E184" s="159"/>
      <c r="F184" s="159"/>
      <c r="G184" s="159"/>
      <c r="H184" s="159"/>
      <c r="I184" s="159"/>
      <c r="J184" s="159"/>
      <c r="K184" s="48"/>
      <c r="L184" s="159"/>
      <c r="M184" s="159"/>
      <c r="N184" s="159"/>
      <c r="O184" s="159"/>
      <c r="P184" s="159"/>
      <c r="Q184" s="159"/>
      <c r="R184" s="159"/>
      <c r="T184" s="159"/>
      <c r="U184" s="159"/>
      <c r="V184" s="159"/>
      <c r="W184" s="159"/>
      <c r="X184" s="159"/>
      <c r="Y184" s="159"/>
      <c r="Z184" s="159"/>
      <c r="AB184" s="159"/>
      <c r="AC184" s="159"/>
      <c r="AD184" s="159"/>
      <c r="AE184" s="159"/>
      <c r="AF184" s="159"/>
      <c r="AG184" s="159"/>
      <c r="AH184" s="159"/>
    </row>
    <row r="185" spans="1:34" outlineLevel="2" x14ac:dyDescent="0.35">
      <c r="A185" s="297"/>
      <c r="C185" s="59" t="s">
        <v>215</v>
      </c>
      <c r="D185" s="187">
        <f t="shared" ref="D185:J185" si="8">+SUM(D186:D195)</f>
        <v>0</v>
      </c>
      <c r="E185" s="187">
        <f t="shared" si="8"/>
        <v>0</v>
      </c>
      <c r="F185" s="187">
        <f t="shared" si="8"/>
        <v>0</v>
      </c>
      <c r="G185" s="187">
        <f t="shared" si="8"/>
        <v>0</v>
      </c>
      <c r="H185" s="187">
        <f t="shared" si="8"/>
        <v>0</v>
      </c>
      <c r="I185" s="187">
        <f t="shared" si="8"/>
        <v>0</v>
      </c>
      <c r="J185" s="187">
        <f t="shared" si="8"/>
        <v>0</v>
      </c>
      <c r="K185" s="48"/>
      <c r="L185" s="187">
        <f t="shared" ref="L185:R185" si="9">+SUM(L186:L195)</f>
        <v>0</v>
      </c>
      <c r="M185" s="187">
        <f t="shared" si="9"/>
        <v>0</v>
      </c>
      <c r="N185" s="187">
        <f t="shared" si="9"/>
        <v>0</v>
      </c>
      <c r="O185" s="187">
        <f t="shared" si="9"/>
        <v>0</v>
      </c>
      <c r="P185" s="187">
        <f t="shared" si="9"/>
        <v>0</v>
      </c>
      <c r="Q185" s="187">
        <f t="shared" si="9"/>
        <v>0</v>
      </c>
      <c r="R185" s="187">
        <f t="shared" si="9"/>
        <v>0</v>
      </c>
      <c r="T185" s="187">
        <f t="shared" ref="T185:Z185" si="10">+SUM(T186:T195)</f>
        <v>0</v>
      </c>
      <c r="U185" s="187">
        <f t="shared" si="10"/>
        <v>0</v>
      </c>
      <c r="V185" s="187">
        <f t="shared" si="10"/>
        <v>0</v>
      </c>
      <c r="W185" s="187">
        <f t="shared" si="10"/>
        <v>0</v>
      </c>
      <c r="X185" s="187">
        <f t="shared" si="10"/>
        <v>0</v>
      </c>
      <c r="Y185" s="187">
        <f t="shared" si="10"/>
        <v>0</v>
      </c>
      <c r="Z185" s="187">
        <f t="shared" si="10"/>
        <v>0</v>
      </c>
      <c r="AB185" s="187">
        <f t="shared" ref="AB185:AH185" si="11">+SUM(AB186:AB195)</f>
        <v>0</v>
      </c>
      <c r="AC185" s="187">
        <f t="shared" si="11"/>
        <v>0</v>
      </c>
      <c r="AD185" s="187">
        <f t="shared" si="11"/>
        <v>0</v>
      </c>
      <c r="AE185" s="187">
        <f t="shared" si="11"/>
        <v>0</v>
      </c>
      <c r="AF185" s="187">
        <f t="shared" si="11"/>
        <v>0</v>
      </c>
      <c r="AG185" s="187">
        <f t="shared" si="11"/>
        <v>0</v>
      </c>
      <c r="AH185" s="187">
        <f t="shared" si="11"/>
        <v>0</v>
      </c>
    </row>
    <row r="186" spans="1:34" outlineLevel="2" x14ac:dyDescent="0.35">
      <c r="A186" s="297"/>
      <c r="C186" s="45" t="s">
        <v>217</v>
      </c>
      <c r="D186" s="159"/>
      <c r="E186" s="159"/>
      <c r="F186" s="159"/>
      <c r="G186" s="159"/>
      <c r="H186" s="159"/>
      <c r="I186" s="159"/>
      <c r="J186" s="159"/>
      <c r="K186" s="48"/>
      <c r="L186" s="159"/>
      <c r="M186" s="159"/>
      <c r="N186" s="159"/>
      <c r="O186" s="159"/>
      <c r="P186" s="159"/>
      <c r="Q186" s="159"/>
      <c r="R186" s="159"/>
      <c r="T186" s="159"/>
      <c r="U186" s="159"/>
      <c r="V186" s="159"/>
      <c r="W186" s="159"/>
      <c r="X186" s="159"/>
      <c r="Y186" s="159"/>
      <c r="Z186" s="159"/>
      <c r="AB186" s="159"/>
      <c r="AC186" s="159"/>
      <c r="AD186" s="159"/>
      <c r="AE186" s="159"/>
      <c r="AF186" s="159"/>
      <c r="AG186" s="159"/>
      <c r="AH186" s="159"/>
    </row>
    <row r="187" spans="1:34" outlineLevel="2" x14ac:dyDescent="0.35">
      <c r="A187" s="297"/>
      <c r="C187" s="45" t="s">
        <v>218</v>
      </c>
      <c r="D187" s="159"/>
      <c r="E187" s="159"/>
      <c r="F187" s="159"/>
      <c r="G187" s="159"/>
      <c r="H187" s="159"/>
      <c r="I187" s="159"/>
      <c r="J187" s="159"/>
      <c r="K187" s="48"/>
      <c r="L187" s="159"/>
      <c r="M187" s="159"/>
      <c r="N187" s="159"/>
      <c r="O187" s="159"/>
      <c r="P187" s="159"/>
      <c r="Q187" s="159"/>
      <c r="R187" s="159"/>
      <c r="T187" s="159"/>
      <c r="U187" s="159"/>
      <c r="V187" s="159"/>
      <c r="W187" s="159"/>
      <c r="X187" s="159"/>
      <c r="Y187" s="159"/>
      <c r="Z187" s="159"/>
      <c r="AB187" s="159"/>
      <c r="AC187" s="159"/>
      <c r="AD187" s="159"/>
      <c r="AE187" s="159"/>
      <c r="AF187" s="159"/>
      <c r="AG187" s="159"/>
      <c r="AH187" s="159"/>
    </row>
    <row r="188" spans="1:34" outlineLevel="2" x14ac:dyDescent="0.35">
      <c r="A188" s="297"/>
      <c r="C188" s="45" t="s">
        <v>219</v>
      </c>
      <c r="D188" s="159"/>
      <c r="E188" s="159"/>
      <c r="F188" s="159"/>
      <c r="G188" s="159"/>
      <c r="H188" s="200"/>
      <c r="I188" s="32"/>
      <c r="J188" s="32"/>
      <c r="K188" s="48"/>
      <c r="L188" s="159"/>
      <c r="M188" s="159"/>
      <c r="N188" s="159"/>
      <c r="O188" s="159"/>
      <c r="P188" s="200"/>
      <c r="Q188" s="32"/>
      <c r="R188" s="32"/>
      <c r="T188" s="159"/>
      <c r="U188" s="159"/>
      <c r="V188" s="159"/>
      <c r="W188" s="159"/>
      <c r="X188" s="200"/>
      <c r="Y188" s="32"/>
      <c r="Z188" s="32"/>
      <c r="AB188" s="159"/>
      <c r="AC188" s="159"/>
      <c r="AD188" s="159"/>
      <c r="AE188" s="159"/>
      <c r="AF188" s="200"/>
      <c r="AG188" s="32"/>
      <c r="AH188" s="32"/>
    </row>
    <row r="189" spans="1:34" outlineLevel="2" x14ac:dyDescent="0.35">
      <c r="A189" s="297"/>
      <c r="C189" s="45" t="s">
        <v>220</v>
      </c>
      <c r="D189" s="159"/>
      <c r="E189" s="159"/>
      <c r="F189" s="159"/>
      <c r="G189" s="159"/>
      <c r="H189" s="159"/>
      <c r="I189" s="159"/>
      <c r="J189" s="159"/>
      <c r="K189" s="48"/>
      <c r="L189" s="159"/>
      <c r="M189" s="159"/>
      <c r="N189" s="159"/>
      <c r="O189" s="159"/>
      <c r="P189" s="159"/>
      <c r="Q189" s="159"/>
      <c r="R189" s="159"/>
      <c r="T189" s="159"/>
      <c r="U189" s="159"/>
      <c r="V189" s="159"/>
      <c r="W189" s="159"/>
      <c r="X189" s="159"/>
      <c r="Y189" s="159"/>
      <c r="Z189" s="159"/>
      <c r="AB189" s="159"/>
      <c r="AC189" s="159"/>
      <c r="AD189" s="159"/>
      <c r="AE189" s="159"/>
      <c r="AF189" s="159"/>
      <c r="AG189" s="159"/>
      <c r="AH189" s="159"/>
    </row>
    <row r="190" spans="1:34" outlineLevel="2" x14ac:dyDescent="0.35">
      <c r="A190" s="297"/>
      <c r="C190" s="45" t="s">
        <v>221</v>
      </c>
      <c r="D190" s="159"/>
      <c r="E190" s="159"/>
      <c r="F190" s="159"/>
      <c r="G190" s="159"/>
      <c r="H190" s="159"/>
      <c r="I190" s="159"/>
      <c r="J190" s="159"/>
      <c r="K190" s="48"/>
      <c r="L190" s="159"/>
      <c r="M190" s="159"/>
      <c r="N190" s="159"/>
      <c r="O190" s="159"/>
      <c r="P190" s="159"/>
      <c r="Q190" s="159"/>
      <c r="R190" s="159"/>
      <c r="T190" s="159"/>
      <c r="U190" s="159"/>
      <c r="V190" s="159"/>
      <c r="W190" s="159"/>
      <c r="X190" s="159"/>
      <c r="Y190" s="159"/>
      <c r="Z190" s="159"/>
      <c r="AB190" s="159"/>
      <c r="AC190" s="159"/>
      <c r="AD190" s="159"/>
      <c r="AE190" s="159"/>
      <c r="AF190" s="159"/>
      <c r="AG190" s="159"/>
      <c r="AH190" s="159"/>
    </row>
    <row r="191" spans="1:34" outlineLevel="2" x14ac:dyDescent="0.35">
      <c r="A191" s="297"/>
      <c r="C191" s="45" t="s">
        <v>222</v>
      </c>
      <c r="D191" s="159"/>
      <c r="E191" s="159"/>
      <c r="F191" s="159"/>
      <c r="G191" s="159"/>
      <c r="H191" s="159"/>
      <c r="I191" s="159"/>
      <c r="J191" s="159"/>
      <c r="K191" s="48"/>
      <c r="L191" s="159"/>
      <c r="M191" s="159"/>
      <c r="N191" s="159"/>
      <c r="O191" s="159"/>
      <c r="P191" s="159"/>
      <c r="Q191" s="159"/>
      <c r="R191" s="159"/>
      <c r="T191" s="159"/>
      <c r="U191" s="159"/>
      <c r="V191" s="159"/>
      <c r="W191" s="159"/>
      <c r="X191" s="159"/>
      <c r="Y191" s="159"/>
      <c r="Z191" s="159"/>
      <c r="AB191" s="159"/>
      <c r="AC191" s="159"/>
      <c r="AD191" s="159"/>
      <c r="AE191" s="159"/>
      <c r="AF191" s="159"/>
      <c r="AG191" s="159"/>
      <c r="AH191" s="159"/>
    </row>
    <row r="192" spans="1:34" outlineLevel="2" x14ac:dyDescent="0.35">
      <c r="A192" s="297"/>
      <c r="C192" s="45" t="s">
        <v>223</v>
      </c>
      <c r="D192" s="159"/>
      <c r="E192" s="159"/>
      <c r="F192" s="159"/>
      <c r="G192" s="159"/>
      <c r="H192" s="159"/>
      <c r="I192" s="159"/>
      <c r="J192" s="159"/>
      <c r="K192" s="48"/>
      <c r="L192" s="159"/>
      <c r="M192" s="159"/>
      <c r="N192" s="159"/>
      <c r="O192" s="159"/>
      <c r="P192" s="159"/>
      <c r="Q192" s="159"/>
      <c r="R192" s="159"/>
      <c r="T192" s="159"/>
      <c r="U192" s="159"/>
      <c r="V192" s="159"/>
      <c r="W192" s="159"/>
      <c r="X192" s="159"/>
      <c r="Y192" s="159"/>
      <c r="Z192" s="159"/>
      <c r="AB192" s="159"/>
      <c r="AC192" s="159"/>
      <c r="AD192" s="159"/>
      <c r="AE192" s="159"/>
      <c r="AF192" s="159"/>
      <c r="AG192" s="159"/>
      <c r="AH192" s="159"/>
    </row>
    <row r="193" spans="1:34" outlineLevel="2" x14ac:dyDescent="0.35">
      <c r="A193" s="297"/>
      <c r="C193" s="45" t="s">
        <v>224</v>
      </c>
      <c r="D193" s="159"/>
      <c r="E193" s="159"/>
      <c r="F193" s="159"/>
      <c r="G193" s="159"/>
      <c r="H193" s="159"/>
      <c r="I193" s="159"/>
      <c r="J193" s="159"/>
      <c r="K193" s="48"/>
      <c r="L193" s="159"/>
      <c r="M193" s="159"/>
      <c r="N193" s="159"/>
      <c r="O193" s="159"/>
      <c r="P193" s="159"/>
      <c r="Q193" s="159"/>
      <c r="R193" s="159"/>
      <c r="T193" s="159"/>
      <c r="U193" s="159"/>
      <c r="V193" s="159"/>
      <c r="W193" s="159"/>
      <c r="X193" s="159"/>
      <c r="Y193" s="159"/>
      <c r="Z193" s="159"/>
      <c r="AB193" s="159"/>
      <c r="AC193" s="159"/>
      <c r="AD193" s="159"/>
      <c r="AE193" s="159"/>
      <c r="AF193" s="159"/>
      <c r="AG193" s="159"/>
      <c r="AH193" s="159"/>
    </row>
    <row r="194" spans="1:34" outlineLevel="2" x14ac:dyDescent="0.35">
      <c r="A194" s="297"/>
      <c r="C194" s="45" t="s">
        <v>225</v>
      </c>
      <c r="D194" s="159"/>
      <c r="E194" s="159"/>
      <c r="F194" s="159"/>
      <c r="G194" s="159"/>
      <c r="H194" s="159"/>
      <c r="I194" s="159"/>
      <c r="J194" s="159"/>
      <c r="K194" s="48"/>
      <c r="L194" s="159"/>
      <c r="M194" s="159"/>
      <c r="N194" s="159"/>
      <c r="O194" s="159"/>
      <c r="P194" s="159"/>
      <c r="Q194" s="159"/>
      <c r="R194" s="159"/>
      <c r="T194" s="159"/>
      <c r="U194" s="159"/>
      <c r="V194" s="159"/>
      <c r="W194" s="159"/>
      <c r="X194" s="159"/>
      <c r="Y194" s="159"/>
      <c r="Z194" s="159"/>
      <c r="AB194" s="159"/>
      <c r="AC194" s="159"/>
      <c r="AD194" s="159"/>
      <c r="AE194" s="159"/>
      <c r="AF194" s="159"/>
      <c r="AG194" s="159"/>
      <c r="AH194" s="159"/>
    </row>
    <row r="195" spans="1:34" outlineLevel="2" x14ac:dyDescent="0.35">
      <c r="A195" s="297"/>
      <c r="C195" s="45" t="s">
        <v>226</v>
      </c>
      <c r="D195" s="159"/>
      <c r="E195" s="159"/>
      <c r="F195" s="159"/>
      <c r="G195" s="159"/>
      <c r="H195" s="159"/>
      <c r="I195" s="159"/>
      <c r="J195" s="159"/>
      <c r="K195" s="48"/>
      <c r="L195" s="159"/>
      <c r="M195" s="159"/>
      <c r="N195" s="159"/>
      <c r="O195" s="159"/>
      <c r="P195" s="159"/>
      <c r="Q195" s="159"/>
      <c r="R195" s="159"/>
      <c r="T195" s="159"/>
      <c r="U195" s="159"/>
      <c r="V195" s="159"/>
      <c r="W195" s="159"/>
      <c r="X195" s="159"/>
      <c r="Y195" s="159"/>
      <c r="Z195" s="159"/>
      <c r="AB195" s="159"/>
      <c r="AC195" s="159"/>
      <c r="AD195" s="159"/>
      <c r="AE195" s="159"/>
      <c r="AF195" s="159"/>
      <c r="AG195" s="159"/>
      <c r="AH195" s="159"/>
    </row>
    <row r="196" spans="1:34" outlineLevel="2" x14ac:dyDescent="0.35">
      <c r="A196" s="297"/>
      <c r="C196" s="59" t="s">
        <v>227</v>
      </c>
      <c r="D196" s="187">
        <f t="shared" ref="D196:J196" si="12">+SUM(D197:D200)</f>
        <v>0</v>
      </c>
      <c r="E196" s="187">
        <f t="shared" si="12"/>
        <v>0</v>
      </c>
      <c r="F196" s="187">
        <f t="shared" si="12"/>
        <v>0</v>
      </c>
      <c r="G196" s="187">
        <f t="shared" si="12"/>
        <v>0</v>
      </c>
      <c r="H196" s="51">
        <f t="shared" si="12"/>
        <v>0</v>
      </c>
      <c r="I196" s="51">
        <f t="shared" si="12"/>
        <v>0</v>
      </c>
      <c r="J196" s="51">
        <f t="shared" si="12"/>
        <v>0</v>
      </c>
      <c r="K196" s="48"/>
      <c r="L196" s="187">
        <f t="shared" ref="L196:R196" si="13">+SUM(L197:L200)</f>
        <v>0</v>
      </c>
      <c r="M196" s="187">
        <f t="shared" si="13"/>
        <v>0</v>
      </c>
      <c r="N196" s="187">
        <f t="shared" si="13"/>
        <v>0</v>
      </c>
      <c r="O196" s="187">
        <f t="shared" si="13"/>
        <v>0</v>
      </c>
      <c r="P196" s="51">
        <f t="shared" si="13"/>
        <v>0</v>
      </c>
      <c r="Q196" s="51">
        <f t="shared" si="13"/>
        <v>0</v>
      </c>
      <c r="R196" s="51">
        <f t="shared" si="13"/>
        <v>0</v>
      </c>
      <c r="T196" s="187">
        <f t="shared" ref="T196:Z196" si="14">+SUM(T197:T200)</f>
        <v>0</v>
      </c>
      <c r="U196" s="187">
        <f t="shared" si="14"/>
        <v>0</v>
      </c>
      <c r="V196" s="187">
        <f t="shared" si="14"/>
        <v>0</v>
      </c>
      <c r="W196" s="187">
        <f t="shared" si="14"/>
        <v>0</v>
      </c>
      <c r="X196" s="51">
        <f t="shared" si="14"/>
        <v>0</v>
      </c>
      <c r="Y196" s="51">
        <f t="shared" si="14"/>
        <v>0</v>
      </c>
      <c r="Z196" s="51">
        <f t="shared" si="14"/>
        <v>0</v>
      </c>
      <c r="AB196" s="187">
        <f t="shared" ref="AB196:AH196" si="15">+SUM(AB197:AB200)</f>
        <v>0</v>
      </c>
      <c r="AC196" s="187">
        <f t="shared" si="15"/>
        <v>0</v>
      </c>
      <c r="AD196" s="187">
        <f t="shared" si="15"/>
        <v>0</v>
      </c>
      <c r="AE196" s="187">
        <f t="shared" si="15"/>
        <v>0</v>
      </c>
      <c r="AF196" s="51">
        <f t="shared" si="15"/>
        <v>0</v>
      </c>
      <c r="AG196" s="51">
        <f t="shared" si="15"/>
        <v>0</v>
      </c>
      <c r="AH196" s="51">
        <f t="shared" si="15"/>
        <v>0</v>
      </c>
    </row>
    <row r="197" spans="1:34" outlineLevel="2" x14ac:dyDescent="0.35">
      <c r="A197" s="297"/>
      <c r="C197" s="45" t="s">
        <v>229</v>
      </c>
      <c r="D197" s="159"/>
      <c r="E197" s="159"/>
      <c r="F197" s="159"/>
      <c r="G197" s="159"/>
      <c r="H197" s="160"/>
      <c r="I197" s="156"/>
      <c r="J197" s="156"/>
      <c r="K197" s="48"/>
      <c r="L197" s="159"/>
      <c r="M197" s="159"/>
      <c r="N197" s="159"/>
      <c r="O197" s="159"/>
      <c r="P197" s="160"/>
      <c r="Q197" s="156"/>
      <c r="R197" s="156"/>
      <c r="T197" s="159"/>
      <c r="U197" s="159"/>
      <c r="V197" s="159"/>
      <c r="W197" s="159"/>
      <c r="X197" s="160"/>
      <c r="Y197" s="156"/>
      <c r="Z197" s="156"/>
      <c r="AB197" s="159"/>
      <c r="AC197" s="159"/>
      <c r="AD197" s="159"/>
      <c r="AE197" s="159"/>
      <c r="AF197" s="160"/>
      <c r="AG197" s="156"/>
      <c r="AH197" s="156"/>
    </row>
    <row r="198" spans="1:34" outlineLevel="2" x14ac:dyDescent="0.35">
      <c r="A198" s="297"/>
      <c r="C198" s="45" t="s">
        <v>230</v>
      </c>
      <c r="D198" s="159"/>
      <c r="E198" s="159"/>
      <c r="F198" s="159"/>
      <c r="G198" s="159"/>
      <c r="H198" s="197"/>
      <c r="I198" s="189"/>
      <c r="J198" s="189"/>
      <c r="K198" s="48"/>
      <c r="L198" s="159"/>
      <c r="M198" s="159"/>
      <c r="N198" s="159"/>
      <c r="O198" s="159"/>
      <c r="P198" s="197"/>
      <c r="Q198" s="189"/>
      <c r="R198" s="189"/>
      <c r="T198" s="159"/>
      <c r="U198" s="159"/>
      <c r="V198" s="159"/>
      <c r="W198" s="159"/>
      <c r="X198" s="197"/>
      <c r="Y198" s="189"/>
      <c r="Z198" s="189"/>
      <c r="AB198" s="159"/>
      <c r="AC198" s="159"/>
      <c r="AD198" s="159"/>
      <c r="AE198" s="159"/>
      <c r="AF198" s="197"/>
      <c r="AG198" s="189"/>
      <c r="AH198" s="189"/>
    </row>
    <row r="199" spans="1:34" outlineLevel="2" x14ac:dyDescent="0.35">
      <c r="A199" s="297"/>
      <c r="C199" s="45" t="s">
        <v>231</v>
      </c>
      <c r="D199" s="159"/>
      <c r="E199" s="200"/>
      <c r="F199" s="32"/>
      <c r="G199" s="201"/>
      <c r="H199" s="159"/>
      <c r="I199" s="159"/>
      <c r="J199" s="159"/>
      <c r="K199" s="48"/>
      <c r="L199" s="159"/>
      <c r="M199" s="200"/>
      <c r="N199" s="32"/>
      <c r="O199" s="201"/>
      <c r="P199" s="159"/>
      <c r="Q199" s="159"/>
      <c r="R199" s="159"/>
      <c r="T199" s="159"/>
      <c r="U199" s="200"/>
      <c r="V199" s="32"/>
      <c r="W199" s="201"/>
      <c r="X199" s="159"/>
      <c r="Y199" s="159"/>
      <c r="Z199" s="159"/>
      <c r="AB199" s="159"/>
      <c r="AC199" s="200"/>
      <c r="AD199" s="32"/>
      <c r="AE199" s="201"/>
      <c r="AF199" s="159"/>
      <c r="AG199" s="159"/>
      <c r="AH199" s="159"/>
    </row>
    <row r="200" spans="1:34" outlineLevel="2" x14ac:dyDescent="0.35">
      <c r="A200" s="297"/>
      <c r="C200" s="45" t="s">
        <v>232</v>
      </c>
      <c r="D200" s="159"/>
      <c r="E200" s="159"/>
      <c r="F200" s="159"/>
      <c r="G200" s="159"/>
      <c r="H200" s="159"/>
      <c r="I200" s="159"/>
      <c r="J200" s="159"/>
      <c r="K200" s="48"/>
      <c r="L200" s="159"/>
      <c r="M200" s="159"/>
      <c r="N200" s="159"/>
      <c r="O200" s="159"/>
      <c r="P200" s="159"/>
      <c r="Q200" s="159"/>
      <c r="R200" s="159"/>
      <c r="T200" s="159"/>
      <c r="U200" s="159"/>
      <c r="V200" s="159"/>
      <c r="W200" s="159"/>
      <c r="X200" s="159"/>
      <c r="Y200" s="159"/>
      <c r="Z200" s="159"/>
      <c r="AB200" s="159"/>
      <c r="AC200" s="159"/>
      <c r="AD200" s="159"/>
      <c r="AE200" s="159"/>
      <c r="AF200" s="159"/>
      <c r="AG200" s="159"/>
      <c r="AH200" s="159"/>
    </row>
    <row r="201" spans="1:34" outlineLevel="2" x14ac:dyDescent="0.35">
      <c r="A201" s="297"/>
      <c r="C201" s="59" t="s">
        <v>233</v>
      </c>
      <c r="D201" s="187">
        <f>+SUM(D202:D209)</f>
        <v>0</v>
      </c>
      <c r="E201" s="187">
        <f t="shared" ref="E201:J201" si="16">+SUM(E202:E208)</f>
        <v>0</v>
      </c>
      <c r="F201" s="187">
        <f t="shared" si="16"/>
        <v>0</v>
      </c>
      <c r="G201" s="187">
        <f t="shared" si="16"/>
        <v>0</v>
      </c>
      <c r="H201" s="187">
        <f t="shared" si="16"/>
        <v>0</v>
      </c>
      <c r="I201" s="187">
        <f t="shared" si="16"/>
        <v>0</v>
      </c>
      <c r="J201" s="187">
        <f t="shared" si="16"/>
        <v>0</v>
      </c>
      <c r="K201" s="48"/>
      <c r="L201" s="187">
        <f>+SUM(L202:L209)</f>
        <v>0</v>
      </c>
      <c r="M201" s="187">
        <f t="shared" ref="M201:R201" si="17">+SUM(M202:M208)</f>
        <v>0</v>
      </c>
      <c r="N201" s="187">
        <f t="shared" si="17"/>
        <v>0</v>
      </c>
      <c r="O201" s="187">
        <f t="shared" si="17"/>
        <v>0</v>
      </c>
      <c r="P201" s="187">
        <f t="shared" si="17"/>
        <v>0</v>
      </c>
      <c r="Q201" s="187">
        <f t="shared" si="17"/>
        <v>0</v>
      </c>
      <c r="R201" s="187">
        <f t="shared" si="17"/>
        <v>0</v>
      </c>
      <c r="T201" s="187">
        <f>+SUM(T202:T209)</f>
        <v>0</v>
      </c>
      <c r="U201" s="187">
        <f t="shared" ref="U201:Z201" si="18">+SUM(U202:U208)</f>
        <v>0</v>
      </c>
      <c r="V201" s="187">
        <f t="shared" si="18"/>
        <v>0</v>
      </c>
      <c r="W201" s="187">
        <f t="shared" si="18"/>
        <v>0</v>
      </c>
      <c r="X201" s="187">
        <f t="shared" si="18"/>
        <v>0</v>
      </c>
      <c r="Y201" s="187">
        <f t="shared" si="18"/>
        <v>0</v>
      </c>
      <c r="Z201" s="187">
        <f t="shared" si="18"/>
        <v>0</v>
      </c>
      <c r="AB201" s="187">
        <f>+SUM(AB202:AB209)</f>
        <v>0</v>
      </c>
      <c r="AC201" s="187">
        <f t="shared" ref="AC201:AH201" si="19">+SUM(AC202:AC208)</f>
        <v>0</v>
      </c>
      <c r="AD201" s="187">
        <f t="shared" si="19"/>
        <v>0</v>
      </c>
      <c r="AE201" s="187">
        <f t="shared" si="19"/>
        <v>0</v>
      </c>
      <c r="AF201" s="187">
        <f t="shared" si="19"/>
        <v>0</v>
      </c>
      <c r="AG201" s="187">
        <f t="shared" si="19"/>
        <v>0</v>
      </c>
      <c r="AH201" s="187">
        <f t="shared" si="19"/>
        <v>0</v>
      </c>
    </row>
    <row r="202" spans="1:34" outlineLevel="2" x14ac:dyDescent="0.35">
      <c r="A202" s="297"/>
      <c r="C202" s="45" t="s">
        <v>235</v>
      </c>
      <c r="D202" s="159"/>
      <c r="E202" s="159"/>
      <c r="F202" s="159"/>
      <c r="G202" s="159"/>
      <c r="H202" s="159"/>
      <c r="I202" s="159"/>
      <c r="J202" s="159"/>
      <c r="K202" s="48"/>
      <c r="L202" s="159"/>
      <c r="M202" s="159"/>
      <c r="N202" s="159"/>
      <c r="O202" s="159"/>
      <c r="P202" s="159"/>
      <c r="Q202" s="159"/>
      <c r="R202" s="159"/>
      <c r="T202" s="159"/>
      <c r="U202" s="159"/>
      <c r="V202" s="159"/>
      <c r="W202" s="159"/>
      <c r="X202" s="159"/>
      <c r="Y202" s="159"/>
      <c r="Z202" s="159"/>
      <c r="AB202" s="159"/>
      <c r="AC202" s="159"/>
      <c r="AD202" s="159"/>
      <c r="AE202" s="159"/>
      <c r="AF202" s="159"/>
      <c r="AG202" s="159"/>
      <c r="AH202" s="159"/>
    </row>
    <row r="203" spans="1:34" outlineLevel="2" x14ac:dyDescent="0.35">
      <c r="A203" s="297"/>
      <c r="C203" s="45" t="s">
        <v>236</v>
      </c>
      <c r="D203" s="159"/>
      <c r="E203" s="159"/>
      <c r="F203" s="159"/>
      <c r="G203" s="159"/>
      <c r="H203" s="159"/>
      <c r="I203" s="159"/>
      <c r="J203" s="159"/>
      <c r="K203" s="48"/>
      <c r="L203" s="159"/>
      <c r="M203" s="159"/>
      <c r="N203" s="159"/>
      <c r="O203" s="159"/>
      <c r="P203" s="159"/>
      <c r="Q203" s="159"/>
      <c r="R203" s="159"/>
      <c r="T203" s="159"/>
      <c r="U203" s="159"/>
      <c r="V203" s="159"/>
      <c r="W203" s="159"/>
      <c r="X203" s="159"/>
      <c r="Y203" s="159"/>
      <c r="Z203" s="159"/>
      <c r="AB203" s="159"/>
      <c r="AC203" s="159"/>
      <c r="AD203" s="159"/>
      <c r="AE203" s="159"/>
      <c r="AF203" s="159"/>
      <c r="AG203" s="159"/>
      <c r="AH203" s="159"/>
    </row>
    <row r="204" spans="1:34" outlineLevel="2" x14ac:dyDescent="0.35">
      <c r="A204" s="297"/>
      <c r="C204" s="45" t="s">
        <v>237</v>
      </c>
      <c r="D204" s="159"/>
      <c r="E204" s="159"/>
      <c r="F204" s="159"/>
      <c r="G204" s="159"/>
      <c r="H204" s="159"/>
      <c r="I204" s="159"/>
      <c r="J204" s="159"/>
      <c r="K204" s="48"/>
      <c r="L204" s="159"/>
      <c r="M204" s="159"/>
      <c r="N204" s="159"/>
      <c r="O204" s="159"/>
      <c r="P204" s="159"/>
      <c r="Q204" s="159"/>
      <c r="R204" s="159"/>
      <c r="T204" s="159"/>
      <c r="U204" s="159"/>
      <c r="V204" s="159"/>
      <c r="W204" s="159"/>
      <c r="X204" s="159"/>
      <c r="Y204" s="159"/>
      <c r="Z204" s="159"/>
      <c r="AB204" s="159"/>
      <c r="AC204" s="159"/>
      <c r="AD204" s="159"/>
      <c r="AE204" s="159"/>
      <c r="AF204" s="159"/>
      <c r="AG204" s="159"/>
      <c r="AH204" s="159"/>
    </row>
    <row r="205" spans="1:34" outlineLevel="2" x14ac:dyDescent="0.35">
      <c r="A205" s="297"/>
      <c r="C205" s="45" t="s">
        <v>238</v>
      </c>
      <c r="D205" s="159"/>
      <c r="E205" s="159"/>
      <c r="F205" s="159"/>
      <c r="G205" s="159"/>
      <c r="H205" s="159"/>
      <c r="I205" s="159"/>
      <c r="J205" s="159"/>
      <c r="K205" s="48"/>
      <c r="L205" s="159"/>
      <c r="M205" s="159"/>
      <c r="N205" s="159"/>
      <c r="O205" s="159"/>
      <c r="P205" s="159"/>
      <c r="Q205" s="159"/>
      <c r="R205" s="159"/>
      <c r="T205" s="159"/>
      <c r="U205" s="159"/>
      <c r="V205" s="159"/>
      <c r="W205" s="159"/>
      <c r="X205" s="159"/>
      <c r="Y205" s="159"/>
      <c r="Z205" s="159"/>
      <c r="AB205" s="159"/>
      <c r="AC205" s="159"/>
      <c r="AD205" s="159"/>
      <c r="AE205" s="159"/>
      <c r="AF205" s="159"/>
      <c r="AG205" s="159"/>
      <c r="AH205" s="159"/>
    </row>
    <row r="206" spans="1:34" outlineLevel="2" x14ac:dyDescent="0.35">
      <c r="A206" s="297"/>
      <c r="C206" s="45" t="s">
        <v>239</v>
      </c>
      <c r="D206" s="159"/>
      <c r="E206" s="159"/>
      <c r="F206" s="159"/>
      <c r="G206" s="159"/>
      <c r="H206" s="159"/>
      <c r="I206" s="159"/>
      <c r="J206" s="159"/>
      <c r="K206" s="48"/>
      <c r="L206" s="159"/>
      <c r="M206" s="159"/>
      <c r="N206" s="159"/>
      <c r="O206" s="159"/>
      <c r="P206" s="159"/>
      <c r="Q206" s="159"/>
      <c r="R206" s="159"/>
      <c r="T206" s="159"/>
      <c r="U206" s="159"/>
      <c r="V206" s="159"/>
      <c r="W206" s="159"/>
      <c r="X206" s="159"/>
      <c r="Y206" s="159"/>
      <c r="Z206" s="159"/>
      <c r="AB206" s="159"/>
      <c r="AC206" s="159"/>
      <c r="AD206" s="159"/>
      <c r="AE206" s="159"/>
      <c r="AF206" s="159"/>
      <c r="AG206" s="159"/>
      <c r="AH206" s="159"/>
    </row>
    <row r="207" spans="1:34" outlineLevel="2" x14ac:dyDescent="0.35">
      <c r="A207" s="297"/>
      <c r="C207" s="45" t="s">
        <v>240</v>
      </c>
      <c r="D207" s="159"/>
      <c r="E207" s="159"/>
      <c r="F207" s="159"/>
      <c r="G207" s="159"/>
      <c r="H207" s="159"/>
      <c r="I207" s="159"/>
      <c r="J207" s="159"/>
      <c r="K207" s="48"/>
      <c r="L207" s="159"/>
      <c r="M207" s="159"/>
      <c r="N207" s="159"/>
      <c r="O207" s="159"/>
      <c r="P207" s="159"/>
      <c r="Q207" s="159"/>
      <c r="R207" s="159"/>
      <c r="T207" s="159"/>
      <c r="U207" s="159"/>
      <c r="V207" s="159"/>
      <c r="W207" s="159"/>
      <c r="X207" s="159"/>
      <c r="Y207" s="159"/>
      <c r="Z207" s="159"/>
      <c r="AB207" s="159"/>
      <c r="AC207" s="159"/>
      <c r="AD207" s="159"/>
      <c r="AE207" s="159"/>
      <c r="AF207" s="159"/>
      <c r="AG207" s="159"/>
      <c r="AH207" s="159"/>
    </row>
    <row r="208" spans="1:34" outlineLevel="2" x14ac:dyDescent="0.35">
      <c r="A208" s="297"/>
      <c r="C208" s="45" t="s">
        <v>241</v>
      </c>
      <c r="D208" s="159"/>
      <c r="E208" s="159"/>
      <c r="F208" s="159"/>
      <c r="G208" s="159"/>
      <c r="H208" s="159"/>
      <c r="I208" s="159"/>
      <c r="J208" s="159"/>
      <c r="K208" s="48"/>
      <c r="L208" s="159"/>
      <c r="M208" s="159"/>
      <c r="N208" s="159"/>
      <c r="O208" s="159"/>
      <c r="P208" s="159"/>
      <c r="Q208" s="159"/>
      <c r="R208" s="159"/>
      <c r="T208" s="159"/>
      <c r="U208" s="159"/>
      <c r="V208" s="159"/>
      <c r="W208" s="159"/>
      <c r="X208" s="159"/>
      <c r="Y208" s="159"/>
      <c r="Z208" s="159"/>
      <c r="AB208" s="159"/>
      <c r="AC208" s="159"/>
      <c r="AD208" s="159"/>
      <c r="AE208" s="159"/>
      <c r="AF208" s="159"/>
      <c r="AG208" s="159"/>
      <c r="AH208" s="159"/>
    </row>
    <row r="209" spans="1:34" outlineLevel="2" x14ac:dyDescent="0.35">
      <c r="A209" s="297"/>
      <c r="C209" s="59" t="s">
        <v>242</v>
      </c>
      <c r="D209" s="159"/>
      <c r="E209" s="159"/>
      <c r="F209" s="159"/>
      <c r="G209" s="159"/>
      <c r="H209" s="159"/>
      <c r="I209" s="159"/>
      <c r="J209" s="159"/>
      <c r="K209" s="48"/>
      <c r="L209" s="159"/>
      <c r="M209" s="159"/>
      <c r="N209" s="159"/>
      <c r="O209" s="159"/>
      <c r="P209" s="159"/>
      <c r="Q209" s="159"/>
      <c r="R209" s="159"/>
      <c r="T209" s="159"/>
      <c r="U209" s="159"/>
      <c r="V209" s="159"/>
      <c r="W209" s="159"/>
      <c r="X209" s="159"/>
      <c r="Y209" s="159"/>
      <c r="Z209" s="159"/>
      <c r="AB209" s="159"/>
      <c r="AC209" s="159"/>
      <c r="AD209" s="159"/>
      <c r="AE209" s="159"/>
      <c r="AF209" s="159"/>
      <c r="AG209" s="159"/>
      <c r="AH209" s="159"/>
    </row>
    <row r="210" spans="1:34" outlineLevel="2" x14ac:dyDescent="0.35">
      <c r="A210" s="297"/>
      <c r="C210" s="59" t="s">
        <v>245</v>
      </c>
      <c r="D210" s="51">
        <f t="shared" ref="D210:J210" si="20">+D211+D215</f>
        <v>0</v>
      </c>
      <c r="E210" s="51">
        <f t="shared" si="20"/>
        <v>0</v>
      </c>
      <c r="F210" s="51">
        <f t="shared" si="20"/>
        <v>0</v>
      </c>
      <c r="G210" s="51">
        <f t="shared" si="20"/>
        <v>0</v>
      </c>
      <c r="H210" s="51">
        <f t="shared" si="20"/>
        <v>0</v>
      </c>
      <c r="I210" s="51">
        <f t="shared" si="20"/>
        <v>0</v>
      </c>
      <c r="J210" s="51">
        <f t="shared" si="20"/>
        <v>0</v>
      </c>
      <c r="K210" s="48"/>
      <c r="L210" s="51">
        <f t="shared" ref="L210:R210" si="21">+L211+L215</f>
        <v>0</v>
      </c>
      <c r="M210" s="51">
        <f t="shared" si="21"/>
        <v>0</v>
      </c>
      <c r="N210" s="51">
        <f t="shared" si="21"/>
        <v>0</v>
      </c>
      <c r="O210" s="51">
        <f t="shared" si="21"/>
        <v>0</v>
      </c>
      <c r="P210" s="51">
        <f t="shared" si="21"/>
        <v>0</v>
      </c>
      <c r="Q210" s="51">
        <f t="shared" si="21"/>
        <v>0</v>
      </c>
      <c r="R210" s="51">
        <f t="shared" si="21"/>
        <v>0</v>
      </c>
      <c r="T210" s="51">
        <f t="shared" ref="T210:Z210" si="22">+T211+T215</f>
        <v>0</v>
      </c>
      <c r="U210" s="51">
        <f t="shared" si="22"/>
        <v>0</v>
      </c>
      <c r="V210" s="51">
        <f t="shared" si="22"/>
        <v>0</v>
      </c>
      <c r="W210" s="51">
        <f t="shared" si="22"/>
        <v>0</v>
      </c>
      <c r="X210" s="51">
        <f t="shared" si="22"/>
        <v>0</v>
      </c>
      <c r="Y210" s="51">
        <f t="shared" si="22"/>
        <v>0</v>
      </c>
      <c r="Z210" s="51">
        <f t="shared" si="22"/>
        <v>0</v>
      </c>
      <c r="AB210" s="51">
        <f t="shared" ref="AB210:AH210" si="23">+AB211+AB215</f>
        <v>0</v>
      </c>
      <c r="AC210" s="51">
        <f t="shared" si="23"/>
        <v>0</v>
      </c>
      <c r="AD210" s="51">
        <f t="shared" si="23"/>
        <v>0</v>
      </c>
      <c r="AE210" s="51">
        <f t="shared" si="23"/>
        <v>0</v>
      </c>
      <c r="AF210" s="51">
        <f t="shared" si="23"/>
        <v>0</v>
      </c>
      <c r="AG210" s="51">
        <f t="shared" si="23"/>
        <v>0</v>
      </c>
      <c r="AH210" s="51">
        <f t="shared" si="23"/>
        <v>0</v>
      </c>
    </row>
    <row r="211" spans="1:34" outlineLevel="2" x14ac:dyDescent="0.35">
      <c r="A211" s="297"/>
      <c r="C211" s="60" t="s">
        <v>247</v>
      </c>
      <c r="D211" s="193">
        <f t="shared" ref="D211:J211" si="24">SUM(D212:D214)</f>
        <v>0</v>
      </c>
      <c r="E211" s="193">
        <f t="shared" si="24"/>
        <v>0</v>
      </c>
      <c r="F211" s="193">
        <f t="shared" si="24"/>
        <v>0</v>
      </c>
      <c r="G211" s="193">
        <f t="shared" si="24"/>
        <v>0</v>
      </c>
      <c r="H211" s="193">
        <f t="shared" si="24"/>
        <v>0</v>
      </c>
      <c r="I211" s="193">
        <f t="shared" si="24"/>
        <v>0</v>
      </c>
      <c r="J211" s="193">
        <f t="shared" si="24"/>
        <v>0</v>
      </c>
      <c r="K211" s="48"/>
      <c r="L211" s="193">
        <f t="shared" ref="L211:R211" si="25">SUM(L212:L214)</f>
        <v>0</v>
      </c>
      <c r="M211" s="193">
        <f t="shared" si="25"/>
        <v>0</v>
      </c>
      <c r="N211" s="193">
        <f t="shared" si="25"/>
        <v>0</v>
      </c>
      <c r="O211" s="193">
        <f t="shared" si="25"/>
        <v>0</v>
      </c>
      <c r="P211" s="193">
        <f t="shared" si="25"/>
        <v>0</v>
      </c>
      <c r="Q211" s="193">
        <f t="shared" si="25"/>
        <v>0</v>
      </c>
      <c r="R211" s="193">
        <f t="shared" si="25"/>
        <v>0</v>
      </c>
      <c r="T211" s="193">
        <f t="shared" ref="T211:Z211" si="26">SUM(T212:T214)</f>
        <v>0</v>
      </c>
      <c r="U211" s="193">
        <f t="shared" si="26"/>
        <v>0</v>
      </c>
      <c r="V211" s="193">
        <f t="shared" si="26"/>
        <v>0</v>
      </c>
      <c r="W211" s="193">
        <f t="shared" si="26"/>
        <v>0</v>
      </c>
      <c r="X211" s="193">
        <f t="shared" si="26"/>
        <v>0</v>
      </c>
      <c r="Y211" s="193">
        <f t="shared" si="26"/>
        <v>0</v>
      </c>
      <c r="Z211" s="193">
        <f t="shared" si="26"/>
        <v>0</v>
      </c>
      <c r="AB211" s="193">
        <f t="shared" ref="AB211:AH211" si="27">SUM(AB212:AB214)</f>
        <v>0</v>
      </c>
      <c r="AC211" s="193">
        <f t="shared" si="27"/>
        <v>0</v>
      </c>
      <c r="AD211" s="193">
        <f t="shared" si="27"/>
        <v>0</v>
      </c>
      <c r="AE211" s="193">
        <f t="shared" si="27"/>
        <v>0</v>
      </c>
      <c r="AF211" s="193">
        <f t="shared" si="27"/>
        <v>0</v>
      </c>
      <c r="AG211" s="193">
        <f t="shared" si="27"/>
        <v>0</v>
      </c>
      <c r="AH211" s="193">
        <f t="shared" si="27"/>
        <v>0</v>
      </c>
    </row>
    <row r="212" spans="1:34" outlineLevel="2" x14ac:dyDescent="0.35">
      <c r="A212" s="297"/>
      <c r="C212" s="55" t="s">
        <v>249</v>
      </c>
      <c r="D212" s="159"/>
      <c r="E212" s="159"/>
      <c r="F212" s="159"/>
      <c r="G212" s="159"/>
      <c r="H212" s="159"/>
      <c r="I212" s="159"/>
      <c r="J212" s="159"/>
      <c r="K212" s="48"/>
      <c r="L212" s="159"/>
      <c r="M212" s="159"/>
      <c r="N212" s="159"/>
      <c r="O212" s="159"/>
      <c r="P212" s="159"/>
      <c r="Q212" s="159"/>
      <c r="R212" s="159"/>
      <c r="T212" s="159"/>
      <c r="U212" s="159"/>
      <c r="V212" s="159"/>
      <c r="W212" s="159"/>
      <c r="X212" s="159"/>
      <c r="Y212" s="159"/>
      <c r="Z212" s="159"/>
      <c r="AB212" s="159"/>
      <c r="AC212" s="159"/>
      <c r="AD212" s="159"/>
      <c r="AE212" s="159"/>
      <c r="AF212" s="159"/>
      <c r="AG212" s="159"/>
      <c r="AH212" s="159"/>
    </row>
    <row r="213" spans="1:34" outlineLevel="2" x14ac:dyDescent="0.35">
      <c r="A213" s="297"/>
      <c r="C213" s="55" t="s">
        <v>250</v>
      </c>
      <c r="D213" s="159"/>
      <c r="E213" s="159"/>
      <c r="F213" s="159"/>
      <c r="G213" s="159"/>
      <c r="H213" s="159"/>
      <c r="I213" s="159"/>
      <c r="J213" s="159"/>
      <c r="K213" s="48"/>
      <c r="L213" s="159"/>
      <c r="M213" s="159"/>
      <c r="N213" s="159"/>
      <c r="O213" s="159"/>
      <c r="P213" s="159"/>
      <c r="Q213" s="159"/>
      <c r="R213" s="159"/>
      <c r="T213" s="159"/>
      <c r="U213" s="159"/>
      <c r="V213" s="159"/>
      <c r="W213" s="159"/>
      <c r="X213" s="159"/>
      <c r="Y213" s="159"/>
      <c r="Z213" s="159"/>
      <c r="AB213" s="159"/>
      <c r="AC213" s="159"/>
      <c r="AD213" s="159"/>
      <c r="AE213" s="159"/>
      <c r="AF213" s="159"/>
      <c r="AG213" s="159"/>
      <c r="AH213" s="159"/>
    </row>
    <row r="214" spans="1:34" outlineLevel="2" x14ac:dyDescent="0.35">
      <c r="A214" s="297"/>
      <c r="C214" s="55" t="s">
        <v>251</v>
      </c>
      <c r="D214" s="159"/>
      <c r="E214" s="159"/>
      <c r="F214" s="159"/>
      <c r="G214" s="159"/>
      <c r="H214" s="159"/>
      <c r="I214" s="159"/>
      <c r="J214" s="159"/>
      <c r="K214" s="48"/>
      <c r="L214" s="159"/>
      <c r="M214" s="159"/>
      <c r="N214" s="159"/>
      <c r="O214" s="159"/>
      <c r="P214" s="159"/>
      <c r="Q214" s="159"/>
      <c r="R214" s="159"/>
      <c r="T214" s="159"/>
      <c r="U214" s="159"/>
      <c r="V214" s="159"/>
      <c r="W214" s="159"/>
      <c r="X214" s="159"/>
      <c r="Y214" s="159"/>
      <c r="Z214" s="159"/>
      <c r="AB214" s="159"/>
      <c r="AC214" s="159"/>
      <c r="AD214" s="159"/>
      <c r="AE214" s="159"/>
      <c r="AF214" s="159"/>
      <c r="AG214" s="159"/>
      <c r="AH214" s="159"/>
    </row>
    <row r="215" spans="1:34" outlineLevel="2" x14ac:dyDescent="0.35">
      <c r="A215" s="297"/>
      <c r="C215" s="60" t="s">
        <v>252</v>
      </c>
      <c r="D215" s="196">
        <f t="shared" ref="D215:J215" si="28">SUM(D216:D217)</f>
        <v>0</v>
      </c>
      <c r="E215" s="196">
        <f t="shared" si="28"/>
        <v>0</v>
      </c>
      <c r="F215" s="196">
        <f t="shared" si="28"/>
        <v>0</v>
      </c>
      <c r="G215" s="196">
        <f t="shared" si="28"/>
        <v>0</v>
      </c>
      <c r="H215" s="196">
        <f t="shared" si="28"/>
        <v>0</v>
      </c>
      <c r="I215" s="196">
        <f t="shared" si="28"/>
        <v>0</v>
      </c>
      <c r="J215" s="196">
        <f t="shared" si="28"/>
        <v>0</v>
      </c>
      <c r="K215" s="48"/>
      <c r="L215" s="196">
        <f t="shared" ref="L215:R215" si="29">SUM(L216:L217)</f>
        <v>0</v>
      </c>
      <c r="M215" s="196">
        <f t="shared" si="29"/>
        <v>0</v>
      </c>
      <c r="N215" s="196">
        <f t="shared" si="29"/>
        <v>0</v>
      </c>
      <c r="O215" s="196">
        <f t="shared" si="29"/>
        <v>0</v>
      </c>
      <c r="P215" s="196">
        <f t="shared" si="29"/>
        <v>0</v>
      </c>
      <c r="Q215" s="196">
        <f t="shared" si="29"/>
        <v>0</v>
      </c>
      <c r="R215" s="196">
        <f t="shared" si="29"/>
        <v>0</v>
      </c>
      <c r="T215" s="196">
        <f t="shared" ref="T215:Z215" si="30">SUM(T216:T217)</f>
        <v>0</v>
      </c>
      <c r="U215" s="196">
        <f t="shared" si="30"/>
        <v>0</v>
      </c>
      <c r="V215" s="196">
        <f t="shared" si="30"/>
        <v>0</v>
      </c>
      <c r="W215" s="196">
        <f t="shared" si="30"/>
        <v>0</v>
      </c>
      <c r="X215" s="196">
        <f t="shared" si="30"/>
        <v>0</v>
      </c>
      <c r="Y215" s="196">
        <f t="shared" si="30"/>
        <v>0</v>
      </c>
      <c r="Z215" s="196">
        <f t="shared" si="30"/>
        <v>0</v>
      </c>
      <c r="AB215" s="196">
        <f t="shared" ref="AB215:AH215" si="31">SUM(AB216:AB217)</f>
        <v>0</v>
      </c>
      <c r="AC215" s="196">
        <f t="shared" si="31"/>
        <v>0</v>
      </c>
      <c r="AD215" s="196">
        <f t="shared" si="31"/>
        <v>0</v>
      </c>
      <c r="AE215" s="196">
        <f t="shared" si="31"/>
        <v>0</v>
      </c>
      <c r="AF215" s="196">
        <f t="shared" si="31"/>
        <v>0</v>
      </c>
      <c r="AG215" s="196">
        <f t="shared" si="31"/>
        <v>0</v>
      </c>
      <c r="AH215" s="196">
        <f t="shared" si="31"/>
        <v>0</v>
      </c>
    </row>
    <row r="216" spans="1:34" outlineLevel="2" x14ac:dyDescent="0.35">
      <c r="A216" s="297"/>
      <c r="C216" s="63" t="s">
        <v>254</v>
      </c>
      <c r="D216" s="159"/>
      <c r="E216" s="159"/>
      <c r="F216" s="159"/>
      <c r="G216" s="159"/>
      <c r="H216" s="159"/>
      <c r="I216" s="159"/>
      <c r="J216" s="159"/>
      <c r="K216" s="48"/>
      <c r="L216" s="159"/>
      <c r="M216" s="159"/>
      <c r="N216" s="159"/>
      <c r="O216" s="159"/>
      <c r="P216" s="159"/>
      <c r="Q216" s="159"/>
      <c r="R216" s="159"/>
      <c r="T216" s="159"/>
      <c r="U216" s="159"/>
      <c r="V216" s="159"/>
      <c r="W216" s="159"/>
      <c r="X216" s="159"/>
      <c r="Y216" s="159"/>
      <c r="Z216" s="159"/>
      <c r="AB216" s="159"/>
      <c r="AC216" s="159"/>
      <c r="AD216" s="159"/>
      <c r="AE216" s="159"/>
      <c r="AF216" s="159"/>
      <c r="AG216" s="159"/>
      <c r="AH216" s="159"/>
    </row>
    <row r="217" spans="1:34" outlineLevel="2" x14ac:dyDescent="0.35">
      <c r="A217" s="297"/>
      <c r="C217" s="203" t="s">
        <v>255</v>
      </c>
      <c r="D217" s="159"/>
      <c r="E217" s="159"/>
      <c r="F217" s="159"/>
      <c r="G217" s="159"/>
      <c r="H217" s="159"/>
      <c r="I217" s="159"/>
      <c r="J217" s="159"/>
      <c r="K217" s="48"/>
      <c r="L217" s="159"/>
      <c r="M217" s="159"/>
      <c r="N217" s="159"/>
      <c r="O217" s="159"/>
      <c r="P217" s="159"/>
      <c r="Q217" s="159"/>
      <c r="R217" s="159"/>
      <c r="T217" s="159"/>
      <c r="U217" s="159"/>
      <c r="V217" s="159"/>
      <c r="W217" s="159"/>
      <c r="X217" s="159"/>
      <c r="Y217" s="159"/>
      <c r="Z217" s="159"/>
      <c r="AB217" s="159"/>
      <c r="AC217" s="159"/>
      <c r="AD217" s="159"/>
      <c r="AE217" s="159"/>
      <c r="AF217" s="159"/>
      <c r="AG217" s="159"/>
      <c r="AH217" s="159"/>
    </row>
    <row r="218" spans="1:34" outlineLevel="2" x14ac:dyDescent="0.35">
      <c r="A218" s="297"/>
      <c r="C218" s="56"/>
      <c r="D218" s="173"/>
      <c r="E218" s="172"/>
      <c r="F218" s="172"/>
      <c r="G218" s="172"/>
      <c r="H218" s="172"/>
      <c r="I218" s="172"/>
      <c r="J218" s="172"/>
      <c r="K218" s="48"/>
      <c r="L218" s="173"/>
      <c r="M218" s="172"/>
      <c r="N218" s="172"/>
      <c r="O218" s="172"/>
      <c r="P218" s="172"/>
      <c r="Q218" s="172"/>
      <c r="R218" s="172"/>
      <c r="T218" s="173"/>
      <c r="U218" s="172"/>
      <c r="V218" s="172"/>
      <c r="W218" s="172"/>
      <c r="X218" s="172"/>
      <c r="Y218" s="172"/>
      <c r="Z218" s="172"/>
      <c r="AB218" s="173"/>
      <c r="AC218" s="172"/>
      <c r="AD218" s="172"/>
      <c r="AE218" s="172"/>
      <c r="AF218" s="172"/>
      <c r="AG218" s="172"/>
      <c r="AH218" s="172"/>
    </row>
    <row r="219" spans="1:34" outlineLevel="2" x14ac:dyDescent="0.35">
      <c r="A219" s="297"/>
      <c r="C219" s="38" t="s">
        <v>256</v>
      </c>
      <c r="D219" s="39">
        <f t="shared" ref="D219:J219" si="32">+D91+D99+D107+D115+D123+D184+D185+D201+D196+D209+D210</f>
        <v>0</v>
      </c>
      <c r="E219" s="39">
        <f t="shared" si="32"/>
        <v>0</v>
      </c>
      <c r="F219" s="39">
        <f t="shared" si="32"/>
        <v>0</v>
      </c>
      <c r="G219" s="39">
        <f t="shared" si="32"/>
        <v>0</v>
      </c>
      <c r="H219" s="39">
        <f t="shared" si="32"/>
        <v>0</v>
      </c>
      <c r="I219" s="39">
        <f t="shared" si="32"/>
        <v>0</v>
      </c>
      <c r="J219" s="39">
        <f t="shared" si="32"/>
        <v>0</v>
      </c>
      <c r="L219" s="39">
        <f t="shared" ref="L219:R219" si="33">+L91+L99+L107+L115+L123+L184+L185+L201+L196+L209+L210</f>
        <v>0</v>
      </c>
      <c r="M219" s="39">
        <f t="shared" si="33"/>
        <v>0</v>
      </c>
      <c r="N219" s="39">
        <f t="shared" si="33"/>
        <v>0</v>
      </c>
      <c r="O219" s="39">
        <f t="shared" si="33"/>
        <v>0</v>
      </c>
      <c r="P219" s="39">
        <f t="shared" si="33"/>
        <v>0</v>
      </c>
      <c r="Q219" s="39">
        <f t="shared" si="33"/>
        <v>0</v>
      </c>
      <c r="R219" s="39">
        <f t="shared" si="33"/>
        <v>0</v>
      </c>
      <c r="T219" s="39">
        <f t="shared" ref="T219:Z219" si="34">+T91+T99+T107+T115+T123+T184+T185+T201+T196+T209+T210</f>
        <v>0</v>
      </c>
      <c r="U219" s="39">
        <f t="shared" si="34"/>
        <v>0</v>
      </c>
      <c r="V219" s="39">
        <f t="shared" si="34"/>
        <v>0</v>
      </c>
      <c r="W219" s="39">
        <f t="shared" si="34"/>
        <v>0</v>
      </c>
      <c r="X219" s="39">
        <f t="shared" si="34"/>
        <v>0</v>
      </c>
      <c r="Y219" s="39">
        <f t="shared" si="34"/>
        <v>0</v>
      </c>
      <c r="Z219" s="39">
        <f t="shared" si="34"/>
        <v>0</v>
      </c>
      <c r="AB219" s="39">
        <f t="shared" ref="AB219:AH219" si="35">+AB91+AB99+AB107+AB115+AB123+AB184+AB185+AB201+AB196+AB209+AB210</f>
        <v>0</v>
      </c>
      <c r="AC219" s="39">
        <f t="shared" si="35"/>
        <v>0</v>
      </c>
      <c r="AD219" s="39">
        <f t="shared" si="35"/>
        <v>0</v>
      </c>
      <c r="AE219" s="39">
        <f t="shared" si="35"/>
        <v>0</v>
      </c>
      <c r="AF219" s="39">
        <f t="shared" si="35"/>
        <v>0</v>
      </c>
      <c r="AG219" s="39">
        <f t="shared" si="35"/>
        <v>0</v>
      </c>
      <c r="AH219" s="39">
        <f t="shared" si="35"/>
        <v>0</v>
      </c>
    </row>
    <row r="220" spans="1:34" outlineLevel="2" x14ac:dyDescent="0.35">
      <c r="A220" s="297"/>
      <c r="C220" s="56"/>
      <c r="D220" s="173"/>
      <c r="E220" s="172"/>
      <c r="F220" s="172"/>
      <c r="G220" s="172"/>
      <c r="H220" s="172"/>
      <c r="I220" s="172"/>
      <c r="J220" s="172"/>
      <c r="L220" s="173"/>
      <c r="M220" s="172"/>
      <c r="N220" s="172"/>
      <c r="O220" s="172"/>
      <c r="P220" s="172"/>
      <c r="Q220" s="172"/>
      <c r="R220" s="172"/>
      <c r="T220" s="173"/>
      <c r="U220" s="172"/>
      <c r="V220" s="172"/>
      <c r="W220" s="172"/>
      <c r="X220" s="172"/>
      <c r="Y220" s="172"/>
      <c r="Z220" s="172"/>
      <c r="AB220" s="173"/>
      <c r="AC220" s="172"/>
      <c r="AD220" s="172"/>
      <c r="AE220" s="172"/>
      <c r="AF220" s="172"/>
      <c r="AG220" s="172"/>
      <c r="AH220" s="172"/>
    </row>
    <row r="221" spans="1:34" outlineLevel="2" x14ac:dyDescent="0.35">
      <c r="A221" s="297"/>
      <c r="C221" s="57" t="s">
        <v>258</v>
      </c>
      <c r="D221" s="192"/>
      <c r="E221" s="192"/>
      <c r="F221" s="192"/>
      <c r="G221" s="192"/>
      <c r="H221" s="192"/>
      <c r="I221" s="192"/>
      <c r="J221" s="192"/>
      <c r="K221" s="58"/>
      <c r="L221" s="192"/>
      <c r="M221" s="192"/>
      <c r="N221" s="192"/>
      <c r="O221" s="192"/>
      <c r="P221" s="192"/>
      <c r="Q221" s="192"/>
      <c r="R221" s="192"/>
      <c r="T221" s="192"/>
      <c r="U221" s="192"/>
      <c r="V221" s="192"/>
      <c r="W221" s="192"/>
      <c r="X221" s="192"/>
      <c r="Y221" s="192"/>
      <c r="Z221" s="192"/>
      <c r="AB221" s="192"/>
      <c r="AC221" s="192"/>
      <c r="AD221" s="192"/>
      <c r="AE221" s="192"/>
      <c r="AF221" s="192"/>
      <c r="AG221" s="192"/>
      <c r="AH221" s="192"/>
    </row>
    <row r="222" spans="1:34" outlineLevel="2" x14ac:dyDescent="0.35">
      <c r="A222" s="297"/>
      <c r="C222" s="56"/>
      <c r="D222" s="173"/>
      <c r="E222" s="172"/>
      <c r="F222" s="172"/>
      <c r="G222" s="172"/>
      <c r="H222" s="172"/>
      <c r="I222" s="172"/>
      <c r="J222" s="172"/>
      <c r="L222" s="173"/>
      <c r="M222" s="172"/>
      <c r="N222" s="172"/>
      <c r="O222" s="172"/>
      <c r="P222" s="172"/>
      <c r="Q222" s="172"/>
      <c r="R222" s="172"/>
      <c r="T222" s="173"/>
      <c r="U222" s="172"/>
      <c r="V222" s="172"/>
      <c r="W222" s="172"/>
      <c r="X222" s="172"/>
      <c r="Y222" s="172"/>
      <c r="Z222" s="172"/>
      <c r="AB222" s="173"/>
      <c r="AC222" s="172"/>
      <c r="AD222" s="172"/>
      <c r="AE222" s="172"/>
      <c r="AF222" s="172"/>
      <c r="AG222" s="172"/>
      <c r="AH222" s="172"/>
    </row>
    <row r="223" spans="1:34" outlineLevel="2" x14ac:dyDescent="0.35">
      <c r="A223" s="297"/>
      <c r="C223" s="64" t="s">
        <v>259</v>
      </c>
      <c r="D223" s="193"/>
      <c r="E223" s="193"/>
      <c r="F223" s="193"/>
      <c r="G223" s="205"/>
      <c r="H223" s="159"/>
      <c r="I223" s="159"/>
      <c r="J223" s="159"/>
      <c r="K223" s="48"/>
      <c r="L223" s="193"/>
      <c r="M223" s="193"/>
      <c r="N223" s="193"/>
      <c r="O223" s="205"/>
      <c r="P223" s="159"/>
      <c r="Q223" s="159"/>
      <c r="R223" s="159"/>
      <c r="T223" s="193"/>
      <c r="U223" s="193"/>
      <c r="V223" s="193"/>
      <c r="W223" s="205"/>
      <c r="X223" s="159"/>
      <c r="Y223" s="159"/>
      <c r="Z223" s="159"/>
      <c r="AB223" s="193"/>
      <c r="AC223" s="193"/>
      <c r="AD223" s="193"/>
      <c r="AE223" s="205"/>
      <c r="AF223" s="159"/>
      <c r="AG223" s="159"/>
      <c r="AH223" s="159"/>
    </row>
    <row r="224" spans="1:34" outlineLevel="2" x14ac:dyDescent="0.35">
      <c r="A224" s="297"/>
      <c r="C224" s="45" t="s">
        <v>777</v>
      </c>
      <c r="D224" s="159"/>
      <c r="E224" s="159"/>
      <c r="F224" s="159"/>
      <c r="G224" s="159"/>
      <c r="H224" s="199"/>
      <c r="I224" s="37"/>
      <c r="J224" s="37"/>
      <c r="K224" s="48"/>
      <c r="L224" s="159"/>
      <c r="M224" s="159"/>
      <c r="N224" s="159"/>
      <c r="O224" s="159"/>
      <c r="P224" s="199"/>
      <c r="Q224" s="37"/>
      <c r="R224" s="37"/>
      <c r="T224" s="159"/>
      <c r="U224" s="159"/>
      <c r="V224" s="159"/>
      <c r="W224" s="159"/>
      <c r="X224" s="199"/>
      <c r="Y224" s="37"/>
      <c r="Z224" s="37"/>
      <c r="AB224" s="159"/>
      <c r="AC224" s="159"/>
      <c r="AD224" s="159"/>
      <c r="AE224" s="159"/>
      <c r="AF224" s="199"/>
      <c r="AG224" s="37"/>
      <c r="AH224" s="37"/>
    </row>
    <row r="225" spans="1:34" outlineLevel="2" x14ac:dyDescent="0.35">
      <c r="A225" s="297"/>
      <c r="C225" s="45" t="s">
        <v>778</v>
      </c>
      <c r="D225" s="159"/>
      <c r="E225" s="159"/>
      <c r="F225" s="159"/>
      <c r="G225" s="159"/>
      <c r="H225" s="160"/>
      <c r="I225" s="156"/>
      <c r="J225" s="156"/>
      <c r="K225" s="48"/>
      <c r="L225" s="159"/>
      <c r="M225" s="159"/>
      <c r="N225" s="159"/>
      <c r="O225" s="159"/>
      <c r="P225" s="160"/>
      <c r="Q225" s="156"/>
      <c r="R225" s="156"/>
      <c r="T225" s="159"/>
      <c r="U225" s="159"/>
      <c r="V225" s="159"/>
      <c r="W225" s="159"/>
      <c r="X225" s="160"/>
      <c r="Y225" s="156"/>
      <c r="Z225" s="156"/>
      <c r="AB225" s="159"/>
      <c r="AC225" s="159"/>
      <c r="AD225" s="159"/>
      <c r="AE225" s="159"/>
      <c r="AF225" s="160"/>
      <c r="AG225" s="156"/>
      <c r="AH225" s="156"/>
    </row>
    <row r="226" spans="1:34" outlineLevel="2" x14ac:dyDescent="0.35">
      <c r="A226" s="297"/>
      <c r="C226" s="45" t="s">
        <v>779</v>
      </c>
      <c r="D226" s="159"/>
      <c r="E226" s="159"/>
      <c r="F226" s="159"/>
      <c r="G226" s="159"/>
      <c r="H226" s="160"/>
      <c r="I226" s="156"/>
      <c r="J226" s="156"/>
      <c r="K226" s="48"/>
      <c r="L226" s="159"/>
      <c r="M226" s="159"/>
      <c r="N226" s="159"/>
      <c r="O226" s="159"/>
      <c r="P226" s="160"/>
      <c r="Q226" s="156"/>
      <c r="R226" s="156"/>
      <c r="T226" s="159"/>
      <c r="U226" s="159"/>
      <c r="V226" s="159"/>
      <c r="W226" s="159"/>
      <c r="X226" s="160"/>
      <c r="Y226" s="156"/>
      <c r="Z226" s="156"/>
      <c r="AB226" s="159"/>
      <c r="AC226" s="159"/>
      <c r="AD226" s="159"/>
      <c r="AE226" s="159"/>
      <c r="AF226" s="160"/>
      <c r="AG226" s="156"/>
      <c r="AH226" s="156"/>
    </row>
    <row r="227" spans="1:34" outlineLevel="2" x14ac:dyDescent="0.35">
      <c r="A227" s="297"/>
      <c r="C227" s="45" t="s">
        <v>780</v>
      </c>
      <c r="D227" s="159"/>
      <c r="E227" s="159"/>
      <c r="F227" s="159"/>
      <c r="G227" s="159"/>
      <c r="H227" s="160"/>
      <c r="I227" s="156"/>
      <c r="J227" s="156"/>
      <c r="K227" s="48"/>
      <c r="L227" s="159"/>
      <c r="M227" s="159"/>
      <c r="N227" s="159"/>
      <c r="O227" s="159"/>
      <c r="P227" s="160"/>
      <c r="Q227" s="156"/>
      <c r="R227" s="156"/>
      <c r="T227" s="159"/>
      <c r="U227" s="159"/>
      <c r="V227" s="159"/>
      <c r="W227" s="159"/>
      <c r="X227" s="160"/>
      <c r="Y227" s="156"/>
      <c r="Z227" s="156"/>
      <c r="AB227" s="159"/>
      <c r="AC227" s="159"/>
      <c r="AD227" s="159"/>
      <c r="AE227" s="159"/>
      <c r="AF227" s="160"/>
      <c r="AG227" s="156"/>
      <c r="AH227" s="156"/>
    </row>
    <row r="228" spans="1:34" outlineLevel="2" x14ac:dyDescent="0.35">
      <c r="A228" s="297"/>
      <c r="C228" s="45" t="s">
        <v>778</v>
      </c>
      <c r="D228" s="159"/>
      <c r="E228" s="159"/>
      <c r="F228" s="159"/>
      <c r="G228" s="159"/>
      <c r="H228" s="160"/>
      <c r="I228" s="156"/>
      <c r="J228" s="156"/>
      <c r="K228" s="48"/>
      <c r="L228" s="159"/>
      <c r="M228" s="159"/>
      <c r="N228" s="159"/>
      <c r="O228" s="159"/>
      <c r="P228" s="160"/>
      <c r="Q228" s="156"/>
      <c r="R228" s="156"/>
      <c r="T228" s="159"/>
      <c r="U228" s="159"/>
      <c r="V228" s="159"/>
      <c r="W228" s="159"/>
      <c r="X228" s="160"/>
      <c r="Y228" s="156"/>
      <c r="Z228" s="156"/>
      <c r="AB228" s="159"/>
      <c r="AC228" s="159"/>
      <c r="AD228" s="159"/>
      <c r="AE228" s="159"/>
      <c r="AF228" s="160"/>
      <c r="AG228" s="156"/>
      <c r="AH228" s="156"/>
    </row>
    <row r="229" spans="1:34" outlineLevel="2" x14ac:dyDescent="0.35">
      <c r="A229" s="297"/>
      <c r="C229" s="45" t="s">
        <v>781</v>
      </c>
      <c r="D229" s="159"/>
      <c r="E229" s="159"/>
      <c r="F229" s="159"/>
      <c r="G229" s="159"/>
      <c r="H229" s="160"/>
      <c r="I229" s="156"/>
      <c r="J229" s="156"/>
      <c r="K229" s="48"/>
      <c r="L229" s="159"/>
      <c r="M229" s="159"/>
      <c r="N229" s="159"/>
      <c r="O229" s="159"/>
      <c r="P229" s="160"/>
      <c r="Q229" s="156"/>
      <c r="R229" s="156"/>
      <c r="T229" s="159"/>
      <c r="U229" s="159"/>
      <c r="V229" s="159"/>
      <c r="W229" s="159"/>
      <c r="X229" s="160"/>
      <c r="Y229" s="156"/>
      <c r="Z229" s="156"/>
      <c r="AB229" s="159"/>
      <c r="AC229" s="159"/>
      <c r="AD229" s="159"/>
      <c r="AE229" s="159"/>
      <c r="AF229" s="160"/>
      <c r="AG229" s="156"/>
      <c r="AH229" s="156"/>
    </row>
    <row r="230" spans="1:34" outlineLevel="2" x14ac:dyDescent="0.35">
      <c r="A230" s="297"/>
      <c r="C230" s="45" t="s">
        <v>782</v>
      </c>
      <c r="D230" s="159"/>
      <c r="E230" s="159"/>
      <c r="F230" s="159"/>
      <c r="G230" s="159"/>
      <c r="H230" s="197"/>
      <c r="I230" s="189"/>
      <c r="J230" s="189"/>
      <c r="K230" s="48"/>
      <c r="L230" s="159"/>
      <c r="M230" s="159"/>
      <c r="N230" s="159"/>
      <c r="O230" s="159"/>
      <c r="P230" s="197"/>
      <c r="Q230" s="189"/>
      <c r="R230" s="189"/>
      <c r="T230" s="159"/>
      <c r="U230" s="159"/>
      <c r="V230" s="159"/>
      <c r="W230" s="159"/>
      <c r="X230" s="197"/>
      <c r="Y230" s="189"/>
      <c r="Z230" s="189"/>
      <c r="AB230" s="159"/>
      <c r="AC230" s="159"/>
      <c r="AD230" s="159"/>
      <c r="AE230" s="159"/>
      <c r="AF230" s="197"/>
      <c r="AG230" s="189"/>
      <c r="AH230" s="189"/>
    </row>
    <row r="231" spans="1:34" outlineLevel="2" x14ac:dyDescent="0.35">
      <c r="A231" s="297"/>
      <c r="C231" s="64" t="s">
        <v>215</v>
      </c>
      <c r="D231" s="159"/>
      <c r="E231" s="159"/>
      <c r="F231" s="159"/>
      <c r="G231" s="159"/>
      <c r="H231" s="159"/>
      <c r="I231" s="159"/>
      <c r="J231" s="159"/>
      <c r="K231" s="48"/>
      <c r="L231" s="159"/>
      <c r="M231" s="159"/>
      <c r="N231" s="159"/>
      <c r="O231" s="159"/>
      <c r="P231" s="159"/>
      <c r="Q231" s="159"/>
      <c r="R231" s="159"/>
      <c r="T231" s="159"/>
      <c r="U231" s="159"/>
      <c r="V231" s="159"/>
      <c r="W231" s="159"/>
      <c r="X231" s="159"/>
      <c r="Y231" s="159"/>
      <c r="Z231" s="159"/>
      <c r="AB231" s="159"/>
      <c r="AC231" s="159"/>
      <c r="AD231" s="159"/>
      <c r="AE231" s="159"/>
      <c r="AF231" s="159"/>
      <c r="AG231" s="159"/>
      <c r="AH231" s="159"/>
    </row>
    <row r="232" spans="1:34" outlineLevel="2" x14ac:dyDescent="0.35">
      <c r="A232" s="297"/>
      <c r="C232" s="64" t="s">
        <v>262</v>
      </c>
      <c r="D232" s="196">
        <f t="shared" ref="D232:J232" si="36">SUM(D233:D234)</f>
        <v>0</v>
      </c>
      <c r="E232" s="196">
        <f t="shared" si="36"/>
        <v>0</v>
      </c>
      <c r="F232" s="196">
        <f t="shared" si="36"/>
        <v>0</v>
      </c>
      <c r="G232" s="196">
        <f t="shared" si="36"/>
        <v>0</v>
      </c>
      <c r="H232" s="196">
        <f t="shared" si="36"/>
        <v>0</v>
      </c>
      <c r="I232" s="196">
        <f t="shared" si="36"/>
        <v>0</v>
      </c>
      <c r="J232" s="196">
        <f t="shared" si="36"/>
        <v>0</v>
      </c>
      <c r="K232" s="48"/>
      <c r="L232" s="196">
        <f t="shared" ref="L232:R232" si="37">SUM(L233:L234)</f>
        <v>0</v>
      </c>
      <c r="M232" s="196">
        <f t="shared" si="37"/>
        <v>0</v>
      </c>
      <c r="N232" s="196">
        <f t="shared" si="37"/>
        <v>0</v>
      </c>
      <c r="O232" s="196">
        <f t="shared" si="37"/>
        <v>0</v>
      </c>
      <c r="P232" s="196">
        <f t="shared" si="37"/>
        <v>0</v>
      </c>
      <c r="Q232" s="196">
        <f t="shared" si="37"/>
        <v>0</v>
      </c>
      <c r="R232" s="196">
        <f t="shared" si="37"/>
        <v>0</v>
      </c>
      <c r="T232" s="196">
        <f t="shared" ref="T232:Z232" si="38">SUM(T233:T234)</f>
        <v>0</v>
      </c>
      <c r="U232" s="196">
        <f t="shared" si="38"/>
        <v>0</v>
      </c>
      <c r="V232" s="196">
        <f t="shared" si="38"/>
        <v>0</v>
      </c>
      <c r="W232" s="196">
        <f t="shared" si="38"/>
        <v>0</v>
      </c>
      <c r="X232" s="196">
        <f t="shared" si="38"/>
        <v>0</v>
      </c>
      <c r="Y232" s="196">
        <f t="shared" si="38"/>
        <v>0</v>
      </c>
      <c r="Z232" s="196">
        <f t="shared" si="38"/>
        <v>0</v>
      </c>
      <c r="AB232" s="196">
        <f t="shared" ref="AB232:AH232" si="39">SUM(AB233:AB234)</f>
        <v>0</v>
      </c>
      <c r="AC232" s="196">
        <f t="shared" si="39"/>
        <v>0</v>
      </c>
      <c r="AD232" s="196">
        <f t="shared" si="39"/>
        <v>0</v>
      </c>
      <c r="AE232" s="196">
        <f t="shared" si="39"/>
        <v>0</v>
      </c>
      <c r="AF232" s="196">
        <f t="shared" si="39"/>
        <v>0</v>
      </c>
      <c r="AG232" s="196">
        <f t="shared" si="39"/>
        <v>0</v>
      </c>
      <c r="AH232" s="196">
        <f t="shared" si="39"/>
        <v>0</v>
      </c>
    </row>
    <row r="233" spans="1:34" outlineLevel="2" x14ac:dyDescent="0.35">
      <c r="A233" s="297"/>
      <c r="C233" s="60" t="s">
        <v>247</v>
      </c>
      <c r="D233" s="159"/>
      <c r="E233" s="159"/>
      <c r="F233" s="159"/>
      <c r="G233" s="159"/>
      <c r="H233" s="159"/>
      <c r="I233" s="159"/>
      <c r="J233" s="159"/>
      <c r="K233" s="48"/>
      <c r="L233" s="159"/>
      <c r="M233" s="159"/>
      <c r="N233" s="159"/>
      <c r="O233" s="159"/>
      <c r="P233" s="159"/>
      <c r="Q233" s="159"/>
      <c r="R233" s="159"/>
      <c r="T233" s="159"/>
      <c r="U233" s="159"/>
      <c r="V233" s="159"/>
      <c r="W233" s="159"/>
      <c r="X233" s="159"/>
      <c r="Y233" s="159"/>
      <c r="Z233" s="159"/>
      <c r="AB233" s="159"/>
      <c r="AC233" s="159"/>
      <c r="AD233" s="159"/>
      <c r="AE233" s="159"/>
      <c r="AF233" s="159"/>
      <c r="AG233" s="159"/>
      <c r="AH233" s="159"/>
    </row>
    <row r="234" spans="1:34" outlineLevel="2" x14ac:dyDescent="0.35">
      <c r="A234" s="297"/>
      <c r="C234" s="206" t="s">
        <v>265</v>
      </c>
      <c r="D234" s="159"/>
      <c r="E234" s="159"/>
      <c r="F234" s="159"/>
      <c r="G234" s="159"/>
      <c r="H234" s="159"/>
      <c r="I234" s="159"/>
      <c r="J234" s="159"/>
      <c r="K234" s="48"/>
      <c r="L234" s="159"/>
      <c r="M234" s="159"/>
      <c r="N234" s="159"/>
      <c r="O234" s="159"/>
      <c r="P234" s="159"/>
      <c r="Q234" s="159"/>
      <c r="R234" s="159"/>
      <c r="T234" s="159"/>
      <c r="U234" s="159"/>
      <c r="V234" s="159"/>
      <c r="W234" s="159"/>
      <c r="X234" s="159"/>
      <c r="Y234" s="159"/>
      <c r="Z234" s="159"/>
      <c r="AB234" s="159"/>
      <c r="AC234" s="159"/>
      <c r="AD234" s="159"/>
      <c r="AE234" s="159"/>
      <c r="AF234" s="159"/>
      <c r="AG234" s="159"/>
      <c r="AH234" s="159"/>
    </row>
    <row r="235" spans="1:34" outlineLevel="2" x14ac:dyDescent="0.35">
      <c r="A235" s="297"/>
      <c r="C235" s="56"/>
      <c r="D235" s="173"/>
      <c r="E235" s="172"/>
      <c r="F235" s="172"/>
      <c r="G235" s="172"/>
      <c r="H235" s="172"/>
      <c r="I235" s="172"/>
      <c r="J235" s="172"/>
      <c r="K235" s="48"/>
      <c r="L235" s="173"/>
      <c r="M235" s="172"/>
      <c r="N235" s="172"/>
      <c r="O235" s="172"/>
      <c r="P235" s="172"/>
      <c r="Q235" s="172"/>
      <c r="R235" s="172"/>
      <c r="T235" s="173"/>
      <c r="U235" s="172"/>
      <c r="V235" s="172"/>
      <c r="W235" s="172"/>
      <c r="X235" s="172"/>
      <c r="Y235" s="172"/>
      <c r="Z235" s="172"/>
      <c r="AB235" s="173"/>
      <c r="AC235" s="172"/>
      <c r="AD235" s="172"/>
      <c r="AE235" s="172"/>
      <c r="AF235" s="172"/>
      <c r="AG235" s="172"/>
      <c r="AH235" s="172"/>
    </row>
    <row r="236" spans="1:34" outlineLevel="2" x14ac:dyDescent="0.35">
      <c r="A236" s="297"/>
      <c r="C236" s="38" t="s">
        <v>267</v>
      </c>
      <c r="D236" s="39">
        <f t="shared" ref="D236:J236" si="40">+D223+D231+D232</f>
        <v>0</v>
      </c>
      <c r="E236" s="39">
        <f t="shared" si="40"/>
        <v>0</v>
      </c>
      <c r="F236" s="39">
        <f t="shared" si="40"/>
        <v>0</v>
      </c>
      <c r="G236" s="39">
        <f t="shared" si="40"/>
        <v>0</v>
      </c>
      <c r="H236" s="39">
        <f t="shared" si="40"/>
        <v>0</v>
      </c>
      <c r="I236" s="39">
        <f t="shared" si="40"/>
        <v>0</v>
      </c>
      <c r="J236" s="39">
        <f t="shared" si="40"/>
        <v>0</v>
      </c>
      <c r="L236" s="39">
        <f t="shared" ref="L236:R236" si="41">+L223+L231+L232</f>
        <v>0</v>
      </c>
      <c r="M236" s="39">
        <f t="shared" si="41"/>
        <v>0</v>
      </c>
      <c r="N236" s="39">
        <f t="shared" si="41"/>
        <v>0</v>
      </c>
      <c r="O236" s="39">
        <f t="shared" si="41"/>
        <v>0</v>
      </c>
      <c r="P236" s="39">
        <f t="shared" si="41"/>
        <v>0</v>
      </c>
      <c r="Q236" s="39">
        <f t="shared" si="41"/>
        <v>0</v>
      </c>
      <c r="R236" s="39">
        <f t="shared" si="41"/>
        <v>0</v>
      </c>
      <c r="T236" s="39">
        <f t="shared" ref="T236:Z236" si="42">+T223+T231+T232</f>
        <v>0</v>
      </c>
      <c r="U236" s="39">
        <f t="shared" si="42"/>
        <v>0</v>
      </c>
      <c r="V236" s="39">
        <f t="shared" si="42"/>
        <v>0</v>
      </c>
      <c r="W236" s="39">
        <f t="shared" si="42"/>
        <v>0</v>
      </c>
      <c r="X236" s="39">
        <f t="shared" si="42"/>
        <v>0</v>
      </c>
      <c r="Y236" s="39">
        <f t="shared" si="42"/>
        <v>0</v>
      </c>
      <c r="Z236" s="39">
        <f t="shared" si="42"/>
        <v>0</v>
      </c>
      <c r="AB236" s="39">
        <f t="shared" ref="AB236:AH236" si="43">+AB223+AB231+AB232</f>
        <v>0</v>
      </c>
      <c r="AC236" s="39">
        <f t="shared" si="43"/>
        <v>0</v>
      </c>
      <c r="AD236" s="39">
        <f t="shared" si="43"/>
        <v>0</v>
      </c>
      <c r="AE236" s="39">
        <f t="shared" si="43"/>
        <v>0</v>
      </c>
      <c r="AF236" s="39">
        <f t="shared" si="43"/>
        <v>0</v>
      </c>
      <c r="AG236" s="39">
        <f t="shared" si="43"/>
        <v>0</v>
      </c>
      <c r="AH236" s="39">
        <f t="shared" si="43"/>
        <v>0</v>
      </c>
    </row>
    <row r="237" spans="1:34" outlineLevel="2" x14ac:dyDescent="0.35">
      <c r="A237" s="297"/>
      <c r="C237" s="56"/>
      <c r="D237" s="173"/>
      <c r="E237" s="172"/>
      <c r="F237" s="172"/>
      <c r="G237" s="172"/>
      <c r="H237" s="172"/>
      <c r="I237" s="172"/>
      <c r="J237" s="172"/>
      <c r="L237" s="173"/>
      <c r="M237" s="172"/>
      <c r="N237" s="172"/>
      <c r="O237" s="172"/>
      <c r="P237" s="172"/>
      <c r="Q237" s="172"/>
      <c r="R237" s="172"/>
      <c r="T237" s="173"/>
      <c r="U237" s="172"/>
      <c r="V237" s="172"/>
      <c r="W237" s="172"/>
      <c r="X237" s="172"/>
      <c r="Y237" s="172"/>
      <c r="Z237" s="172"/>
      <c r="AB237" s="173"/>
      <c r="AC237" s="172"/>
      <c r="AD237" s="172"/>
      <c r="AE237" s="172"/>
      <c r="AF237" s="172"/>
      <c r="AG237" s="172"/>
      <c r="AH237" s="172"/>
    </row>
    <row r="238" spans="1:34" outlineLevel="2" x14ac:dyDescent="0.35">
      <c r="A238" s="297"/>
      <c r="C238" s="57" t="s">
        <v>269</v>
      </c>
      <c r="D238" s="192"/>
      <c r="E238" s="192"/>
      <c r="F238" s="192"/>
      <c r="G238" s="192"/>
      <c r="H238" s="192"/>
      <c r="I238" s="192"/>
      <c r="J238" s="192"/>
      <c r="K238" s="58"/>
      <c r="L238" s="192"/>
      <c r="M238" s="192"/>
      <c r="N238" s="192"/>
      <c r="O238" s="192"/>
      <c r="P238" s="192"/>
      <c r="Q238" s="192"/>
      <c r="R238" s="192"/>
      <c r="T238" s="192"/>
      <c r="U238" s="192"/>
      <c r="V238" s="192"/>
      <c r="W238" s="192"/>
      <c r="X238" s="192"/>
      <c r="Y238" s="192"/>
      <c r="Z238" s="192"/>
      <c r="AB238" s="192"/>
      <c r="AC238" s="192"/>
      <c r="AD238" s="192"/>
      <c r="AE238" s="192"/>
      <c r="AF238" s="192"/>
      <c r="AG238" s="192"/>
      <c r="AH238" s="192"/>
    </row>
    <row r="239" spans="1:34" outlineLevel="2" x14ac:dyDescent="0.35">
      <c r="A239" s="297"/>
      <c r="C239" s="56"/>
      <c r="D239" s="173"/>
      <c r="E239" s="172"/>
      <c r="F239" s="172"/>
      <c r="G239" s="172"/>
      <c r="H239" s="172"/>
      <c r="I239" s="172"/>
      <c r="J239" s="172"/>
      <c r="L239" s="173"/>
      <c r="M239" s="172"/>
      <c r="N239" s="172"/>
      <c r="O239" s="172"/>
      <c r="P239" s="172"/>
      <c r="Q239" s="172"/>
      <c r="R239" s="172"/>
      <c r="T239" s="173"/>
      <c r="U239" s="172"/>
      <c r="V239" s="172"/>
      <c r="W239" s="172"/>
      <c r="X239" s="172"/>
      <c r="Y239" s="172"/>
      <c r="Z239" s="172"/>
      <c r="AB239" s="173"/>
      <c r="AC239" s="172"/>
      <c r="AD239" s="172"/>
      <c r="AE239" s="172"/>
      <c r="AF239" s="172"/>
      <c r="AG239" s="172"/>
      <c r="AH239" s="172"/>
    </row>
    <row r="240" spans="1:34" outlineLevel="2" x14ac:dyDescent="0.35">
      <c r="A240" s="297"/>
      <c r="C240" s="64" t="s">
        <v>259</v>
      </c>
      <c r="D240" s="193"/>
      <c r="E240" s="193"/>
      <c r="F240" s="193"/>
      <c r="G240" s="205"/>
      <c r="H240" s="159"/>
      <c r="I240" s="159"/>
      <c r="J240" s="159"/>
      <c r="K240" s="48"/>
      <c r="L240" s="193"/>
      <c r="M240" s="193"/>
      <c r="N240" s="193"/>
      <c r="O240" s="205"/>
      <c r="P240" s="159"/>
      <c r="Q240" s="159"/>
      <c r="R240" s="159"/>
      <c r="T240" s="193"/>
      <c r="U240" s="193"/>
      <c r="V240" s="193"/>
      <c r="W240" s="205"/>
      <c r="X240" s="159"/>
      <c r="Y240" s="159"/>
      <c r="Z240" s="159"/>
      <c r="AB240" s="193"/>
      <c r="AC240" s="193"/>
      <c r="AD240" s="193"/>
      <c r="AE240" s="205"/>
      <c r="AF240" s="159"/>
      <c r="AG240" s="159"/>
      <c r="AH240" s="159"/>
    </row>
    <row r="241" spans="1:34" outlineLevel="2" x14ac:dyDescent="0.35">
      <c r="A241" s="297"/>
      <c r="C241" s="45" t="s">
        <v>777</v>
      </c>
      <c r="D241" s="159"/>
      <c r="E241" s="159"/>
      <c r="F241" s="159"/>
      <c r="G241" s="159"/>
      <c r="H241" s="199"/>
      <c r="I241" s="37"/>
      <c r="J241" s="37"/>
      <c r="K241" s="48"/>
      <c r="L241" s="159"/>
      <c r="M241" s="159"/>
      <c r="N241" s="159"/>
      <c r="O241" s="159"/>
      <c r="P241" s="199"/>
      <c r="Q241" s="37"/>
      <c r="R241" s="37"/>
      <c r="T241" s="159"/>
      <c r="U241" s="159"/>
      <c r="V241" s="159"/>
      <c r="W241" s="159"/>
      <c r="X241" s="199"/>
      <c r="Y241" s="37"/>
      <c r="Z241" s="37"/>
      <c r="AB241" s="159"/>
      <c r="AC241" s="159"/>
      <c r="AD241" s="159"/>
      <c r="AE241" s="159"/>
      <c r="AF241" s="199"/>
      <c r="AG241" s="37"/>
      <c r="AH241" s="37"/>
    </row>
    <row r="242" spans="1:34" outlineLevel="2" x14ac:dyDescent="0.35">
      <c r="A242" s="297"/>
      <c r="C242" s="45" t="s">
        <v>778</v>
      </c>
      <c r="D242" s="159"/>
      <c r="E242" s="159"/>
      <c r="F242" s="159"/>
      <c r="G242" s="159"/>
      <c r="H242" s="160"/>
      <c r="I242" s="156"/>
      <c r="J242" s="156"/>
      <c r="K242" s="48"/>
      <c r="L242" s="159"/>
      <c r="M242" s="159"/>
      <c r="N242" s="159"/>
      <c r="O242" s="159"/>
      <c r="P242" s="160"/>
      <c r="Q242" s="156"/>
      <c r="R242" s="156"/>
      <c r="T242" s="159"/>
      <c r="U242" s="159"/>
      <c r="V242" s="159"/>
      <c r="W242" s="159"/>
      <c r="X242" s="160"/>
      <c r="Y242" s="156"/>
      <c r="Z242" s="156"/>
      <c r="AB242" s="159"/>
      <c r="AC242" s="159"/>
      <c r="AD242" s="159"/>
      <c r="AE242" s="159"/>
      <c r="AF242" s="160"/>
      <c r="AG242" s="156"/>
      <c r="AH242" s="156"/>
    </row>
    <row r="243" spans="1:34" outlineLevel="2" x14ac:dyDescent="0.35">
      <c r="A243" s="297"/>
      <c r="C243" s="45" t="s">
        <v>779</v>
      </c>
      <c r="D243" s="159"/>
      <c r="E243" s="159"/>
      <c r="F243" s="159"/>
      <c r="G243" s="159"/>
      <c r="H243" s="160"/>
      <c r="I243" s="156"/>
      <c r="J243" s="156"/>
      <c r="K243" s="48"/>
      <c r="L243" s="159"/>
      <c r="M243" s="159"/>
      <c r="N243" s="159"/>
      <c r="O243" s="159"/>
      <c r="P243" s="160"/>
      <c r="Q243" s="156"/>
      <c r="R243" s="156"/>
      <c r="T243" s="159"/>
      <c r="U243" s="159"/>
      <c r="V243" s="159"/>
      <c r="W243" s="159"/>
      <c r="X243" s="160"/>
      <c r="Y243" s="156"/>
      <c r="Z243" s="156"/>
      <c r="AB243" s="159"/>
      <c r="AC243" s="159"/>
      <c r="AD243" s="159"/>
      <c r="AE243" s="159"/>
      <c r="AF243" s="160"/>
      <c r="AG243" s="156"/>
      <c r="AH243" s="156"/>
    </row>
    <row r="244" spans="1:34" outlineLevel="2" x14ac:dyDescent="0.35">
      <c r="A244" s="297"/>
      <c r="C244" s="45" t="s">
        <v>780</v>
      </c>
      <c r="D244" s="159"/>
      <c r="E244" s="159"/>
      <c r="F244" s="159"/>
      <c r="G244" s="159"/>
      <c r="H244" s="160"/>
      <c r="I244" s="156"/>
      <c r="J244" s="156"/>
      <c r="K244" s="48"/>
      <c r="L244" s="159"/>
      <c r="M244" s="159"/>
      <c r="N244" s="159"/>
      <c r="O244" s="159"/>
      <c r="P244" s="160"/>
      <c r="Q244" s="156"/>
      <c r="R244" s="156"/>
      <c r="T244" s="159"/>
      <c r="U244" s="159"/>
      <c r="V244" s="159"/>
      <c r="W244" s="159"/>
      <c r="X244" s="160"/>
      <c r="Y244" s="156"/>
      <c r="Z244" s="156"/>
      <c r="AB244" s="159"/>
      <c r="AC244" s="159"/>
      <c r="AD244" s="159"/>
      <c r="AE244" s="159"/>
      <c r="AF244" s="160"/>
      <c r="AG244" s="156"/>
      <c r="AH244" s="156"/>
    </row>
    <row r="245" spans="1:34" outlineLevel="2" x14ac:dyDescent="0.35">
      <c r="A245" s="297"/>
      <c r="C245" s="45" t="s">
        <v>778</v>
      </c>
      <c r="D245" s="159"/>
      <c r="E245" s="159"/>
      <c r="F245" s="159"/>
      <c r="G245" s="159"/>
      <c r="H245" s="160"/>
      <c r="I245" s="156"/>
      <c r="J245" s="156"/>
      <c r="K245" s="48"/>
      <c r="L245" s="159"/>
      <c r="M245" s="159"/>
      <c r="N245" s="159"/>
      <c r="O245" s="159"/>
      <c r="P245" s="160"/>
      <c r="Q245" s="156"/>
      <c r="R245" s="156"/>
      <c r="T245" s="159"/>
      <c r="U245" s="159"/>
      <c r="V245" s="159"/>
      <c r="W245" s="159"/>
      <c r="X245" s="160"/>
      <c r="Y245" s="156"/>
      <c r="Z245" s="156"/>
      <c r="AB245" s="159"/>
      <c r="AC245" s="159"/>
      <c r="AD245" s="159"/>
      <c r="AE245" s="159"/>
      <c r="AF245" s="160"/>
      <c r="AG245" s="156"/>
      <c r="AH245" s="156"/>
    </row>
    <row r="246" spans="1:34" outlineLevel="2" x14ac:dyDescent="0.35">
      <c r="A246" s="297"/>
      <c r="C246" s="45" t="s">
        <v>781</v>
      </c>
      <c r="D246" s="159"/>
      <c r="E246" s="159"/>
      <c r="F246" s="159"/>
      <c r="G246" s="159"/>
      <c r="H246" s="160"/>
      <c r="I246" s="156"/>
      <c r="J246" s="156"/>
      <c r="K246" s="48"/>
      <c r="L246" s="159"/>
      <c r="M246" s="159"/>
      <c r="N246" s="159"/>
      <c r="O246" s="159"/>
      <c r="P246" s="160"/>
      <c r="Q246" s="156"/>
      <c r="R246" s="156"/>
      <c r="T246" s="159"/>
      <c r="U246" s="159"/>
      <c r="V246" s="159"/>
      <c r="W246" s="159"/>
      <c r="X246" s="160"/>
      <c r="Y246" s="156"/>
      <c r="Z246" s="156"/>
      <c r="AB246" s="159"/>
      <c r="AC246" s="159"/>
      <c r="AD246" s="159"/>
      <c r="AE246" s="159"/>
      <c r="AF246" s="160"/>
      <c r="AG246" s="156"/>
      <c r="AH246" s="156"/>
    </row>
    <row r="247" spans="1:34" outlineLevel="2" x14ac:dyDescent="0.35">
      <c r="A247" s="297"/>
      <c r="C247" s="45" t="s">
        <v>782</v>
      </c>
      <c r="D247" s="159"/>
      <c r="E247" s="159"/>
      <c r="F247" s="159"/>
      <c r="G247" s="159"/>
      <c r="H247" s="160"/>
      <c r="I247" s="156"/>
      <c r="J247" s="156"/>
      <c r="K247" s="48"/>
      <c r="L247" s="159"/>
      <c r="M247" s="159"/>
      <c r="N247" s="159"/>
      <c r="O247" s="159"/>
      <c r="P247" s="160"/>
      <c r="Q247" s="156"/>
      <c r="R247" s="156"/>
      <c r="T247" s="159"/>
      <c r="U247" s="159"/>
      <c r="V247" s="159"/>
      <c r="W247" s="159"/>
      <c r="X247" s="160"/>
      <c r="Y247" s="156"/>
      <c r="Z247" s="156"/>
      <c r="AB247" s="159"/>
      <c r="AC247" s="159"/>
      <c r="AD247" s="159"/>
      <c r="AE247" s="159"/>
      <c r="AF247" s="160"/>
      <c r="AG247" s="156"/>
      <c r="AH247" s="156"/>
    </row>
    <row r="248" spans="1:34" outlineLevel="2" x14ac:dyDescent="0.35">
      <c r="A248" s="297"/>
      <c r="C248" s="64" t="s">
        <v>215</v>
      </c>
      <c r="D248" s="187">
        <f t="shared" ref="D248:J248" si="44">SUM(D249:D261)</f>
        <v>0</v>
      </c>
      <c r="E248" s="187">
        <f t="shared" si="44"/>
        <v>0</v>
      </c>
      <c r="F248" s="187">
        <f t="shared" si="44"/>
        <v>0</v>
      </c>
      <c r="G248" s="187">
        <f t="shared" si="44"/>
        <v>0</v>
      </c>
      <c r="H248" s="185">
        <f t="shared" si="44"/>
        <v>0</v>
      </c>
      <c r="I248" s="185">
        <f t="shared" si="44"/>
        <v>0</v>
      </c>
      <c r="J248" s="185">
        <f t="shared" si="44"/>
        <v>0</v>
      </c>
      <c r="K248" s="48"/>
      <c r="L248" s="187">
        <f t="shared" ref="L248:R248" si="45">SUM(L249:L261)</f>
        <v>0</v>
      </c>
      <c r="M248" s="187">
        <f t="shared" si="45"/>
        <v>0</v>
      </c>
      <c r="N248" s="187">
        <f t="shared" si="45"/>
        <v>0</v>
      </c>
      <c r="O248" s="187">
        <f t="shared" si="45"/>
        <v>0</v>
      </c>
      <c r="P248" s="185">
        <f t="shared" si="45"/>
        <v>0</v>
      </c>
      <c r="Q248" s="185">
        <f t="shared" si="45"/>
        <v>0</v>
      </c>
      <c r="R248" s="185">
        <f t="shared" si="45"/>
        <v>0</v>
      </c>
      <c r="T248" s="187">
        <f t="shared" ref="T248:Z248" si="46">SUM(T249:T261)</f>
        <v>0</v>
      </c>
      <c r="U248" s="187">
        <f t="shared" si="46"/>
        <v>0</v>
      </c>
      <c r="V248" s="187">
        <f t="shared" si="46"/>
        <v>0</v>
      </c>
      <c r="W248" s="187">
        <f t="shared" si="46"/>
        <v>0</v>
      </c>
      <c r="X248" s="185">
        <f t="shared" si="46"/>
        <v>0</v>
      </c>
      <c r="Y248" s="185">
        <f t="shared" si="46"/>
        <v>0</v>
      </c>
      <c r="Z248" s="185">
        <f t="shared" si="46"/>
        <v>0</v>
      </c>
      <c r="AB248" s="187">
        <f t="shared" ref="AB248:AH248" si="47">SUM(AB249:AB261)</f>
        <v>0</v>
      </c>
      <c r="AC248" s="187">
        <f t="shared" si="47"/>
        <v>0</v>
      </c>
      <c r="AD248" s="187">
        <f t="shared" si="47"/>
        <v>0</v>
      </c>
      <c r="AE248" s="187">
        <f t="shared" si="47"/>
        <v>0</v>
      </c>
      <c r="AF248" s="185">
        <f t="shared" si="47"/>
        <v>0</v>
      </c>
      <c r="AG248" s="185">
        <f t="shared" si="47"/>
        <v>0</v>
      </c>
      <c r="AH248" s="185">
        <f t="shared" si="47"/>
        <v>0</v>
      </c>
    </row>
    <row r="249" spans="1:34" outlineLevel="2" x14ac:dyDescent="0.35">
      <c r="A249" s="297"/>
      <c r="C249" s="45" t="s">
        <v>272</v>
      </c>
      <c r="D249" s="159"/>
      <c r="E249" s="159"/>
      <c r="F249" s="159"/>
      <c r="G249" s="159"/>
      <c r="H249" s="159"/>
      <c r="I249" s="159"/>
      <c r="J249" s="159"/>
      <c r="K249" s="48"/>
      <c r="L249" s="159"/>
      <c r="M249" s="159"/>
      <c r="N249" s="159"/>
      <c r="O249" s="159"/>
      <c r="P249" s="159"/>
      <c r="Q249" s="159"/>
      <c r="R249" s="159"/>
      <c r="T249" s="159"/>
      <c r="U249" s="159"/>
      <c r="V249" s="159"/>
      <c r="W249" s="159"/>
      <c r="X249" s="159"/>
      <c r="Y249" s="159"/>
      <c r="Z249" s="159"/>
      <c r="AB249" s="159"/>
      <c r="AC249" s="159"/>
      <c r="AD249" s="159"/>
      <c r="AE249" s="159"/>
      <c r="AF249" s="159"/>
      <c r="AG249" s="159"/>
      <c r="AH249" s="159"/>
    </row>
    <row r="250" spans="1:34" outlineLevel="2" x14ac:dyDescent="0.35">
      <c r="A250" s="297"/>
      <c r="C250" s="45" t="s">
        <v>273</v>
      </c>
      <c r="D250" s="159"/>
      <c r="E250" s="159"/>
      <c r="F250" s="159"/>
      <c r="G250" s="159"/>
      <c r="H250" s="159"/>
      <c r="I250" s="159"/>
      <c r="J250" s="159"/>
      <c r="K250" s="48"/>
      <c r="L250" s="159"/>
      <c r="M250" s="159"/>
      <c r="N250" s="159"/>
      <c r="O250" s="159"/>
      <c r="P250" s="159"/>
      <c r="Q250" s="159"/>
      <c r="R250" s="159"/>
      <c r="T250" s="159"/>
      <c r="U250" s="159"/>
      <c r="V250" s="159"/>
      <c r="W250" s="159"/>
      <c r="X250" s="159"/>
      <c r="Y250" s="159"/>
      <c r="Z250" s="159"/>
      <c r="AB250" s="159"/>
      <c r="AC250" s="159"/>
      <c r="AD250" s="159"/>
      <c r="AE250" s="159"/>
      <c r="AF250" s="159"/>
      <c r="AG250" s="159"/>
      <c r="AH250" s="159"/>
    </row>
    <row r="251" spans="1:34" outlineLevel="2" x14ac:dyDescent="0.35">
      <c r="A251" s="297"/>
      <c r="C251" s="45" t="s">
        <v>274</v>
      </c>
      <c r="D251" s="159"/>
      <c r="E251" s="159"/>
      <c r="F251" s="159"/>
      <c r="G251" s="159"/>
      <c r="H251" s="159"/>
      <c r="I251" s="159"/>
      <c r="J251" s="159"/>
      <c r="K251" s="48"/>
      <c r="L251" s="159"/>
      <c r="M251" s="159"/>
      <c r="N251" s="159"/>
      <c r="O251" s="159"/>
      <c r="P251" s="159"/>
      <c r="Q251" s="159"/>
      <c r="R251" s="159"/>
      <c r="T251" s="159"/>
      <c r="U251" s="159"/>
      <c r="V251" s="159"/>
      <c r="W251" s="159"/>
      <c r="X251" s="159"/>
      <c r="Y251" s="159"/>
      <c r="Z251" s="159"/>
      <c r="AB251" s="159"/>
      <c r="AC251" s="159"/>
      <c r="AD251" s="159"/>
      <c r="AE251" s="159"/>
      <c r="AF251" s="159"/>
      <c r="AG251" s="159"/>
      <c r="AH251" s="159"/>
    </row>
    <row r="252" spans="1:34" outlineLevel="2" x14ac:dyDescent="0.35">
      <c r="A252" s="297"/>
      <c r="C252" s="45" t="s">
        <v>275</v>
      </c>
      <c r="D252" s="159"/>
      <c r="E252" s="159"/>
      <c r="F252" s="159"/>
      <c r="G252" s="159"/>
      <c r="H252" s="159"/>
      <c r="I252" s="159"/>
      <c r="J252" s="159"/>
      <c r="K252" s="48"/>
      <c r="L252" s="159"/>
      <c r="M252" s="159"/>
      <c r="N252" s="159"/>
      <c r="O252" s="159"/>
      <c r="P252" s="159"/>
      <c r="Q252" s="159"/>
      <c r="R252" s="159"/>
      <c r="T252" s="159"/>
      <c r="U252" s="159"/>
      <c r="V252" s="159"/>
      <c r="W252" s="159"/>
      <c r="X252" s="159"/>
      <c r="Y252" s="159"/>
      <c r="Z252" s="159"/>
      <c r="AB252" s="159"/>
      <c r="AC252" s="159"/>
      <c r="AD252" s="159"/>
      <c r="AE252" s="159"/>
      <c r="AF252" s="159"/>
      <c r="AG252" s="159"/>
      <c r="AH252" s="159"/>
    </row>
    <row r="253" spans="1:34" outlineLevel="2" x14ac:dyDescent="0.35">
      <c r="A253" s="297"/>
      <c r="C253" s="45" t="s">
        <v>276</v>
      </c>
      <c r="D253" s="159"/>
      <c r="E253" s="159"/>
      <c r="F253" s="159"/>
      <c r="G253" s="159"/>
      <c r="H253" s="159"/>
      <c r="I253" s="159"/>
      <c r="J253" s="159"/>
      <c r="K253" s="48"/>
      <c r="L253" s="159"/>
      <c r="M253" s="159"/>
      <c r="N253" s="159"/>
      <c r="O253" s="159"/>
      <c r="P253" s="159"/>
      <c r="Q253" s="159"/>
      <c r="R253" s="159"/>
      <c r="T253" s="159"/>
      <c r="U253" s="159"/>
      <c r="V253" s="159"/>
      <c r="W253" s="159"/>
      <c r="X253" s="159"/>
      <c r="Y253" s="159"/>
      <c r="Z253" s="159"/>
      <c r="AB253" s="159"/>
      <c r="AC253" s="159"/>
      <c r="AD253" s="159"/>
      <c r="AE253" s="159"/>
      <c r="AF253" s="159"/>
      <c r="AG253" s="159"/>
      <c r="AH253" s="159"/>
    </row>
    <row r="254" spans="1:34" outlineLevel="2" x14ac:dyDescent="0.35">
      <c r="A254" s="297"/>
      <c r="C254" s="45" t="s">
        <v>277</v>
      </c>
      <c r="D254" s="159"/>
      <c r="E254" s="159"/>
      <c r="F254" s="159"/>
      <c r="G254" s="159"/>
      <c r="H254" s="159"/>
      <c r="I254" s="159"/>
      <c r="J254" s="159"/>
      <c r="K254" s="48"/>
      <c r="L254" s="159"/>
      <c r="M254" s="159"/>
      <c r="N254" s="159"/>
      <c r="O254" s="159"/>
      <c r="P254" s="159"/>
      <c r="Q254" s="159"/>
      <c r="R254" s="159"/>
      <c r="T254" s="159"/>
      <c r="U254" s="159"/>
      <c r="V254" s="159"/>
      <c r="W254" s="159"/>
      <c r="X254" s="159"/>
      <c r="Y254" s="159"/>
      <c r="Z254" s="159"/>
      <c r="AB254" s="159"/>
      <c r="AC254" s="159"/>
      <c r="AD254" s="159"/>
      <c r="AE254" s="159"/>
      <c r="AF254" s="159"/>
      <c r="AG254" s="159"/>
      <c r="AH254" s="159"/>
    </row>
    <row r="255" spans="1:34" outlineLevel="2" x14ac:dyDescent="0.35">
      <c r="A255" s="297"/>
      <c r="C255" s="45" t="s">
        <v>278</v>
      </c>
      <c r="D255" s="159"/>
      <c r="E255" s="159"/>
      <c r="F255" s="159"/>
      <c r="G255" s="159"/>
      <c r="H255" s="159"/>
      <c r="I255" s="159"/>
      <c r="J255" s="159"/>
      <c r="K255" s="48"/>
      <c r="L255" s="159"/>
      <c r="M255" s="159"/>
      <c r="N255" s="159"/>
      <c r="O255" s="159"/>
      <c r="P255" s="159"/>
      <c r="Q255" s="159"/>
      <c r="R255" s="159"/>
      <c r="T255" s="159"/>
      <c r="U255" s="159"/>
      <c r="V255" s="159"/>
      <c r="W255" s="159"/>
      <c r="X255" s="159"/>
      <c r="Y255" s="159"/>
      <c r="Z255" s="159"/>
      <c r="AB255" s="159"/>
      <c r="AC255" s="159"/>
      <c r="AD255" s="159"/>
      <c r="AE255" s="159"/>
      <c r="AF255" s="159"/>
      <c r="AG255" s="159"/>
      <c r="AH255" s="159"/>
    </row>
    <row r="256" spans="1:34" outlineLevel="2" x14ac:dyDescent="0.35">
      <c r="A256" s="297"/>
      <c r="C256" s="45" t="s">
        <v>279</v>
      </c>
      <c r="D256" s="159"/>
      <c r="E256" s="159"/>
      <c r="F256" s="159"/>
      <c r="G256" s="159"/>
      <c r="H256" s="159"/>
      <c r="I256" s="159"/>
      <c r="J256" s="159"/>
      <c r="K256" s="48"/>
      <c r="L256" s="159"/>
      <c r="M256" s="159"/>
      <c r="N256" s="159"/>
      <c r="O256" s="159"/>
      <c r="P256" s="159"/>
      <c r="Q256" s="159"/>
      <c r="R256" s="159"/>
      <c r="T256" s="159"/>
      <c r="U256" s="159"/>
      <c r="V256" s="159"/>
      <c r="W256" s="159"/>
      <c r="X256" s="159"/>
      <c r="Y256" s="159"/>
      <c r="Z256" s="159"/>
      <c r="AB256" s="159"/>
      <c r="AC256" s="159"/>
      <c r="AD256" s="159"/>
      <c r="AE256" s="159"/>
      <c r="AF256" s="159"/>
      <c r="AG256" s="159"/>
      <c r="AH256" s="159"/>
    </row>
    <row r="257" spans="1:34" outlineLevel="2" x14ac:dyDescent="0.35">
      <c r="A257" s="297"/>
      <c r="C257" s="45" t="s">
        <v>280</v>
      </c>
      <c r="D257" s="159"/>
      <c r="E257" s="159"/>
      <c r="F257" s="159"/>
      <c r="G257" s="159"/>
      <c r="H257" s="159"/>
      <c r="I257" s="159"/>
      <c r="J257" s="159"/>
      <c r="K257" s="48"/>
      <c r="L257" s="159"/>
      <c r="M257" s="159"/>
      <c r="N257" s="159"/>
      <c r="O257" s="159"/>
      <c r="P257" s="159"/>
      <c r="Q257" s="159"/>
      <c r="R257" s="159"/>
      <c r="T257" s="159"/>
      <c r="U257" s="159"/>
      <c r="V257" s="159"/>
      <c r="W257" s="159"/>
      <c r="X257" s="159"/>
      <c r="Y257" s="159"/>
      <c r="Z257" s="159"/>
      <c r="AB257" s="159"/>
      <c r="AC257" s="159"/>
      <c r="AD257" s="159"/>
      <c r="AE257" s="159"/>
      <c r="AF257" s="159"/>
      <c r="AG257" s="159"/>
      <c r="AH257" s="159"/>
    </row>
    <row r="258" spans="1:34" outlineLevel="2" x14ac:dyDescent="0.35">
      <c r="A258" s="297"/>
      <c r="C258" s="45" t="s">
        <v>281</v>
      </c>
      <c r="D258" s="159"/>
      <c r="E258" s="159"/>
      <c r="F258" s="159"/>
      <c r="G258" s="159"/>
      <c r="H258" s="159"/>
      <c r="I258" s="159"/>
      <c r="J258" s="159"/>
      <c r="K258" s="48"/>
      <c r="L258" s="159"/>
      <c r="M258" s="159"/>
      <c r="N258" s="159"/>
      <c r="O258" s="159"/>
      <c r="P258" s="159"/>
      <c r="Q258" s="159"/>
      <c r="R258" s="159"/>
      <c r="T258" s="159"/>
      <c r="U258" s="159"/>
      <c r="V258" s="159"/>
      <c r="W258" s="159"/>
      <c r="X258" s="159"/>
      <c r="Y258" s="159"/>
      <c r="Z258" s="159"/>
      <c r="AB258" s="159"/>
      <c r="AC258" s="159"/>
      <c r="AD258" s="159"/>
      <c r="AE258" s="159"/>
      <c r="AF258" s="159"/>
      <c r="AG258" s="159"/>
      <c r="AH258" s="159"/>
    </row>
    <row r="259" spans="1:34" outlineLevel="2" x14ac:dyDescent="0.35">
      <c r="A259" s="297"/>
      <c r="C259" s="45" t="s">
        <v>282</v>
      </c>
      <c r="D259" s="159"/>
      <c r="E259" s="159"/>
      <c r="F259" s="159"/>
      <c r="G259" s="159"/>
      <c r="H259" s="159"/>
      <c r="I259" s="159"/>
      <c r="J259" s="159"/>
      <c r="K259" s="48"/>
      <c r="L259" s="159"/>
      <c r="M259" s="159"/>
      <c r="N259" s="159"/>
      <c r="O259" s="159"/>
      <c r="P259" s="159"/>
      <c r="Q259" s="159"/>
      <c r="R259" s="159"/>
      <c r="T259" s="159"/>
      <c r="U259" s="159"/>
      <c r="V259" s="159"/>
      <c r="W259" s="159"/>
      <c r="X259" s="159"/>
      <c r="Y259" s="159"/>
      <c r="Z259" s="159"/>
      <c r="AB259" s="159"/>
      <c r="AC259" s="159"/>
      <c r="AD259" s="159"/>
      <c r="AE259" s="159"/>
      <c r="AF259" s="159"/>
      <c r="AG259" s="159"/>
      <c r="AH259" s="159"/>
    </row>
    <row r="260" spans="1:34" outlineLevel="2" x14ac:dyDescent="0.35">
      <c r="A260" s="297"/>
      <c r="C260" s="45" t="s">
        <v>283</v>
      </c>
      <c r="D260" s="159"/>
      <c r="E260" s="159"/>
      <c r="F260" s="159"/>
      <c r="G260" s="159"/>
      <c r="H260" s="159"/>
      <c r="I260" s="159"/>
      <c r="J260" s="159"/>
      <c r="K260" s="48"/>
      <c r="L260" s="159"/>
      <c r="M260" s="159"/>
      <c r="N260" s="159"/>
      <c r="O260" s="159"/>
      <c r="P260" s="159"/>
      <c r="Q260" s="159"/>
      <c r="R260" s="159"/>
      <c r="T260" s="159"/>
      <c r="U260" s="159"/>
      <c r="V260" s="159"/>
      <c r="W260" s="159"/>
      <c r="X260" s="159"/>
      <c r="Y260" s="159"/>
      <c r="Z260" s="159"/>
      <c r="AB260" s="159"/>
      <c r="AC260" s="159"/>
      <c r="AD260" s="159"/>
      <c r="AE260" s="159"/>
      <c r="AF260" s="159"/>
      <c r="AG260" s="159"/>
      <c r="AH260" s="159"/>
    </row>
    <row r="261" spans="1:34" outlineLevel="2" x14ac:dyDescent="0.35">
      <c r="A261" s="297"/>
      <c r="C261" s="60" t="s">
        <v>284</v>
      </c>
      <c r="D261" s="159"/>
      <c r="E261" s="159"/>
      <c r="F261" s="159"/>
      <c r="G261" s="159"/>
      <c r="H261" s="159"/>
      <c r="I261" s="159"/>
      <c r="J261" s="159"/>
      <c r="K261" s="48"/>
      <c r="L261" s="159"/>
      <c r="M261" s="159"/>
      <c r="N261" s="159"/>
      <c r="O261" s="159"/>
      <c r="P261" s="159"/>
      <c r="Q261" s="159"/>
      <c r="R261" s="159"/>
      <c r="T261" s="159"/>
      <c r="U261" s="159"/>
      <c r="V261" s="159"/>
      <c r="W261" s="159"/>
      <c r="X261" s="159"/>
      <c r="Y261" s="159"/>
      <c r="Z261" s="159"/>
      <c r="AB261" s="159"/>
      <c r="AC261" s="159"/>
      <c r="AD261" s="159"/>
      <c r="AE261" s="159"/>
      <c r="AF261" s="159"/>
      <c r="AG261" s="159"/>
      <c r="AH261" s="159"/>
    </row>
    <row r="262" spans="1:34" outlineLevel="2" x14ac:dyDescent="0.35">
      <c r="A262" s="297"/>
      <c r="C262" s="64" t="s">
        <v>285</v>
      </c>
      <c r="D262" s="51">
        <f t="shared" ref="D262:J262" si="48">+D263+D271</f>
        <v>0</v>
      </c>
      <c r="E262" s="51">
        <f t="shared" si="48"/>
        <v>0</v>
      </c>
      <c r="F262" s="51">
        <f t="shared" si="48"/>
        <v>0</v>
      </c>
      <c r="G262" s="51">
        <f t="shared" si="48"/>
        <v>0</v>
      </c>
      <c r="H262" s="51">
        <f t="shared" si="48"/>
        <v>0</v>
      </c>
      <c r="I262" s="51">
        <f t="shared" si="48"/>
        <v>0</v>
      </c>
      <c r="J262" s="51">
        <f t="shared" si="48"/>
        <v>0</v>
      </c>
      <c r="K262" s="48"/>
      <c r="L262" s="51">
        <f t="shared" ref="L262:R262" si="49">+L263+L271</f>
        <v>0</v>
      </c>
      <c r="M262" s="51">
        <f t="shared" si="49"/>
        <v>0</v>
      </c>
      <c r="N262" s="51">
        <f t="shared" si="49"/>
        <v>0</v>
      </c>
      <c r="O262" s="51">
        <f t="shared" si="49"/>
        <v>0</v>
      </c>
      <c r="P262" s="51">
        <f t="shared" si="49"/>
        <v>0</v>
      </c>
      <c r="Q262" s="51">
        <f t="shared" si="49"/>
        <v>0</v>
      </c>
      <c r="R262" s="51">
        <f t="shared" si="49"/>
        <v>0</v>
      </c>
      <c r="T262" s="51">
        <f t="shared" ref="T262:Z262" si="50">+T263+T271</f>
        <v>0</v>
      </c>
      <c r="U262" s="51">
        <f t="shared" si="50"/>
        <v>0</v>
      </c>
      <c r="V262" s="51">
        <f t="shared" si="50"/>
        <v>0</v>
      </c>
      <c r="W262" s="51">
        <f t="shared" si="50"/>
        <v>0</v>
      </c>
      <c r="X262" s="51">
        <f t="shared" si="50"/>
        <v>0</v>
      </c>
      <c r="Y262" s="51">
        <f t="shared" si="50"/>
        <v>0</v>
      </c>
      <c r="Z262" s="51">
        <f t="shared" si="50"/>
        <v>0</v>
      </c>
      <c r="AB262" s="51">
        <f t="shared" ref="AB262:AH262" si="51">+AB263+AB271</f>
        <v>0</v>
      </c>
      <c r="AC262" s="51">
        <f t="shared" si="51"/>
        <v>0</v>
      </c>
      <c r="AD262" s="51">
        <f t="shared" si="51"/>
        <v>0</v>
      </c>
      <c r="AE262" s="51">
        <f t="shared" si="51"/>
        <v>0</v>
      </c>
      <c r="AF262" s="51">
        <f t="shared" si="51"/>
        <v>0</v>
      </c>
      <c r="AG262" s="51">
        <f t="shared" si="51"/>
        <v>0</v>
      </c>
      <c r="AH262" s="51">
        <f t="shared" si="51"/>
        <v>0</v>
      </c>
    </row>
    <row r="263" spans="1:34" outlineLevel="2" x14ac:dyDescent="0.35">
      <c r="A263" s="297"/>
      <c r="C263" s="60" t="s">
        <v>247</v>
      </c>
      <c r="D263" s="185">
        <f t="shared" ref="D263:J263" si="52">+SUM(D264:D270)</f>
        <v>0</v>
      </c>
      <c r="E263" s="185">
        <f t="shared" si="52"/>
        <v>0</v>
      </c>
      <c r="F263" s="185">
        <f t="shared" si="52"/>
        <v>0</v>
      </c>
      <c r="G263" s="185">
        <f t="shared" si="52"/>
        <v>0</v>
      </c>
      <c r="H263" s="185">
        <f t="shared" si="52"/>
        <v>0</v>
      </c>
      <c r="I263" s="185">
        <f t="shared" si="52"/>
        <v>0</v>
      </c>
      <c r="J263" s="185">
        <f t="shared" si="52"/>
        <v>0</v>
      </c>
      <c r="K263" s="48"/>
      <c r="L263" s="185">
        <f t="shared" ref="L263:R263" si="53">+SUM(L264:L270)</f>
        <v>0</v>
      </c>
      <c r="M263" s="185">
        <f t="shared" si="53"/>
        <v>0</v>
      </c>
      <c r="N263" s="185">
        <f t="shared" si="53"/>
        <v>0</v>
      </c>
      <c r="O263" s="185">
        <f t="shared" si="53"/>
        <v>0</v>
      </c>
      <c r="P263" s="185">
        <f t="shared" si="53"/>
        <v>0</v>
      </c>
      <c r="Q263" s="185">
        <f t="shared" si="53"/>
        <v>0</v>
      </c>
      <c r="R263" s="185">
        <f t="shared" si="53"/>
        <v>0</v>
      </c>
      <c r="T263" s="185">
        <f t="shared" ref="T263:Z263" si="54">+SUM(T264:T270)</f>
        <v>0</v>
      </c>
      <c r="U263" s="185">
        <f t="shared" si="54"/>
        <v>0</v>
      </c>
      <c r="V263" s="185">
        <f t="shared" si="54"/>
        <v>0</v>
      </c>
      <c r="W263" s="185">
        <f t="shared" si="54"/>
        <v>0</v>
      </c>
      <c r="X263" s="185">
        <f t="shared" si="54"/>
        <v>0</v>
      </c>
      <c r="Y263" s="185">
        <f t="shared" si="54"/>
        <v>0</v>
      </c>
      <c r="Z263" s="185">
        <f t="shared" si="54"/>
        <v>0</v>
      </c>
      <c r="AB263" s="185">
        <f t="shared" ref="AB263:AH263" si="55">+SUM(AB264:AB270)</f>
        <v>0</v>
      </c>
      <c r="AC263" s="185">
        <f t="shared" si="55"/>
        <v>0</v>
      </c>
      <c r="AD263" s="185">
        <f t="shared" si="55"/>
        <v>0</v>
      </c>
      <c r="AE263" s="185">
        <f t="shared" si="55"/>
        <v>0</v>
      </c>
      <c r="AF263" s="185">
        <f t="shared" si="55"/>
        <v>0</v>
      </c>
      <c r="AG263" s="185">
        <f t="shared" si="55"/>
        <v>0</v>
      </c>
      <c r="AH263" s="185">
        <f t="shared" si="55"/>
        <v>0</v>
      </c>
    </row>
    <row r="264" spans="1:34" outlineLevel="2" x14ac:dyDescent="0.35">
      <c r="A264" s="297"/>
      <c r="C264" s="127" t="s">
        <v>288</v>
      </c>
      <c r="D264" s="159"/>
      <c r="E264" s="159"/>
      <c r="F264" s="159"/>
      <c r="G264" s="159"/>
      <c r="H264" s="159"/>
      <c r="I264" s="159"/>
      <c r="J264" s="159"/>
      <c r="K264" s="48"/>
      <c r="L264" s="159"/>
      <c r="M264" s="159"/>
      <c r="N264" s="159"/>
      <c r="O264" s="159"/>
      <c r="P264" s="159"/>
      <c r="Q264" s="159"/>
      <c r="R264" s="159"/>
      <c r="T264" s="159"/>
      <c r="U264" s="159"/>
      <c r="V264" s="159"/>
      <c r="W264" s="159"/>
      <c r="X264" s="159"/>
      <c r="Y264" s="159"/>
      <c r="Z264" s="159"/>
      <c r="AB264" s="159"/>
      <c r="AC264" s="159"/>
      <c r="AD264" s="159"/>
      <c r="AE264" s="159"/>
      <c r="AF264" s="159"/>
      <c r="AG264" s="159"/>
      <c r="AH264" s="159"/>
    </row>
    <row r="265" spans="1:34" outlineLevel="2" x14ac:dyDescent="0.35">
      <c r="A265" s="297"/>
      <c r="C265" s="127" t="s">
        <v>289</v>
      </c>
      <c r="D265" s="159"/>
      <c r="E265" s="159"/>
      <c r="F265" s="159"/>
      <c r="G265" s="159"/>
      <c r="H265" s="159"/>
      <c r="I265" s="159"/>
      <c r="J265" s="159"/>
      <c r="K265" s="48"/>
      <c r="L265" s="159"/>
      <c r="M265" s="159"/>
      <c r="N265" s="159"/>
      <c r="O265" s="159"/>
      <c r="P265" s="159"/>
      <c r="Q265" s="159"/>
      <c r="R265" s="159"/>
      <c r="T265" s="159"/>
      <c r="U265" s="159"/>
      <c r="V265" s="159"/>
      <c r="W265" s="159"/>
      <c r="X265" s="159"/>
      <c r="Y265" s="159"/>
      <c r="Z265" s="159"/>
      <c r="AB265" s="159"/>
      <c r="AC265" s="159"/>
      <c r="AD265" s="159"/>
      <c r="AE265" s="159"/>
      <c r="AF265" s="159"/>
      <c r="AG265" s="159"/>
      <c r="AH265" s="159"/>
    </row>
    <row r="266" spans="1:34" outlineLevel="2" x14ac:dyDescent="0.35">
      <c r="A266" s="297"/>
      <c r="C266" s="127" t="s">
        <v>290</v>
      </c>
      <c r="D266" s="159"/>
      <c r="E266" s="159"/>
      <c r="F266" s="159"/>
      <c r="G266" s="159"/>
      <c r="H266" s="159"/>
      <c r="I266" s="159"/>
      <c r="J266" s="159"/>
      <c r="K266" s="48"/>
      <c r="L266" s="159"/>
      <c r="M266" s="159"/>
      <c r="N266" s="159"/>
      <c r="O266" s="159"/>
      <c r="P266" s="159"/>
      <c r="Q266" s="159"/>
      <c r="R266" s="159"/>
      <c r="T266" s="159"/>
      <c r="U266" s="159"/>
      <c r="V266" s="159"/>
      <c r="W266" s="159"/>
      <c r="X266" s="159"/>
      <c r="Y266" s="159"/>
      <c r="Z266" s="159"/>
      <c r="AB266" s="159"/>
      <c r="AC266" s="159"/>
      <c r="AD266" s="159"/>
      <c r="AE266" s="159"/>
      <c r="AF266" s="159"/>
      <c r="AG266" s="159"/>
      <c r="AH266" s="159"/>
    </row>
    <row r="267" spans="1:34" outlineLevel="2" x14ac:dyDescent="0.35">
      <c r="A267" s="297"/>
      <c r="C267" s="127" t="s">
        <v>291</v>
      </c>
      <c r="D267" s="159"/>
      <c r="E267" s="159"/>
      <c r="F267" s="159"/>
      <c r="G267" s="159"/>
      <c r="H267" s="159"/>
      <c r="I267" s="159"/>
      <c r="J267" s="159"/>
      <c r="K267" s="48"/>
      <c r="L267" s="159"/>
      <c r="M267" s="159"/>
      <c r="N267" s="159"/>
      <c r="O267" s="159"/>
      <c r="P267" s="159"/>
      <c r="Q267" s="159"/>
      <c r="R267" s="159"/>
      <c r="T267" s="159"/>
      <c r="U267" s="159"/>
      <c r="V267" s="159"/>
      <c r="W267" s="159"/>
      <c r="X267" s="159"/>
      <c r="Y267" s="159"/>
      <c r="Z267" s="159"/>
      <c r="AB267" s="159"/>
      <c r="AC267" s="159"/>
      <c r="AD267" s="159"/>
      <c r="AE267" s="159"/>
      <c r="AF267" s="159"/>
      <c r="AG267" s="159"/>
      <c r="AH267" s="159"/>
    </row>
    <row r="268" spans="1:34" outlineLevel="2" x14ac:dyDescent="0.35">
      <c r="A268" s="297"/>
      <c r="C268" s="127" t="s">
        <v>292</v>
      </c>
      <c r="D268" s="159"/>
      <c r="E268" s="159"/>
      <c r="F268" s="159"/>
      <c r="G268" s="159"/>
      <c r="H268" s="159"/>
      <c r="I268" s="159"/>
      <c r="J268" s="159"/>
      <c r="K268" s="48"/>
      <c r="L268" s="159"/>
      <c r="M268" s="159"/>
      <c r="N268" s="159"/>
      <c r="O268" s="159"/>
      <c r="P268" s="159"/>
      <c r="Q268" s="159"/>
      <c r="R268" s="159"/>
      <c r="T268" s="159"/>
      <c r="U268" s="159"/>
      <c r="V268" s="159"/>
      <c r="W268" s="159"/>
      <c r="X268" s="159"/>
      <c r="Y268" s="159"/>
      <c r="Z268" s="159"/>
      <c r="AB268" s="159"/>
      <c r="AC268" s="159"/>
      <c r="AD268" s="159"/>
      <c r="AE268" s="159"/>
      <c r="AF268" s="159"/>
      <c r="AG268" s="159"/>
      <c r="AH268" s="159"/>
    </row>
    <row r="269" spans="1:34" outlineLevel="2" x14ac:dyDescent="0.35">
      <c r="A269" s="297"/>
      <c r="C269" s="127" t="s">
        <v>250</v>
      </c>
      <c r="D269" s="159"/>
      <c r="E269" s="159"/>
      <c r="F269" s="159"/>
      <c r="G269" s="159"/>
      <c r="H269" s="159"/>
      <c r="I269" s="159"/>
      <c r="J269" s="159"/>
      <c r="K269" s="48"/>
      <c r="L269" s="159"/>
      <c r="M269" s="159"/>
      <c r="N269" s="159"/>
      <c r="O269" s="159"/>
      <c r="P269" s="159"/>
      <c r="Q269" s="159"/>
      <c r="R269" s="159"/>
      <c r="T269" s="159"/>
      <c r="U269" s="159"/>
      <c r="V269" s="159"/>
      <c r="W269" s="159"/>
      <c r="X269" s="159"/>
      <c r="Y269" s="159"/>
      <c r="Z269" s="159"/>
      <c r="AB269" s="159"/>
      <c r="AC269" s="159"/>
      <c r="AD269" s="159"/>
      <c r="AE269" s="159"/>
      <c r="AF269" s="159"/>
      <c r="AG269" s="159"/>
      <c r="AH269" s="159"/>
    </row>
    <row r="270" spans="1:34" outlineLevel="2" x14ac:dyDescent="0.35">
      <c r="A270" s="297"/>
      <c r="C270" s="127" t="s">
        <v>251</v>
      </c>
      <c r="D270" s="159"/>
      <c r="E270" s="159"/>
      <c r="F270" s="159"/>
      <c r="G270" s="159"/>
      <c r="H270" s="159"/>
      <c r="I270" s="159"/>
      <c r="J270" s="159"/>
      <c r="K270" s="48"/>
      <c r="L270" s="159"/>
      <c r="M270" s="159"/>
      <c r="N270" s="159"/>
      <c r="O270" s="159"/>
      <c r="P270" s="159"/>
      <c r="Q270" s="159"/>
      <c r="R270" s="159"/>
      <c r="T270" s="159"/>
      <c r="U270" s="159"/>
      <c r="V270" s="159"/>
      <c r="W270" s="159"/>
      <c r="X270" s="159"/>
      <c r="Y270" s="159"/>
      <c r="Z270" s="159"/>
      <c r="AB270" s="159"/>
      <c r="AC270" s="159"/>
      <c r="AD270" s="159"/>
      <c r="AE270" s="159"/>
      <c r="AF270" s="159"/>
      <c r="AG270" s="159"/>
      <c r="AH270" s="159"/>
    </row>
    <row r="271" spans="1:34" outlineLevel="2" x14ac:dyDescent="0.35">
      <c r="A271" s="297"/>
      <c r="C271" s="60" t="s">
        <v>252</v>
      </c>
      <c r="D271" s="187">
        <f t="shared" ref="D271:J271" si="56">SUM(D272:D278)</f>
        <v>0</v>
      </c>
      <c r="E271" s="51">
        <f t="shared" si="56"/>
        <v>0</v>
      </c>
      <c r="F271" s="51">
        <f t="shared" si="56"/>
        <v>0</v>
      </c>
      <c r="G271" s="51">
        <f t="shared" si="56"/>
        <v>0</v>
      </c>
      <c r="H271" s="187">
        <f t="shared" si="56"/>
        <v>0</v>
      </c>
      <c r="I271" s="51">
        <f t="shared" si="56"/>
        <v>0</v>
      </c>
      <c r="J271" s="51">
        <f t="shared" si="56"/>
        <v>0</v>
      </c>
      <c r="K271" s="48"/>
      <c r="L271" s="187">
        <f t="shared" ref="L271:R271" si="57">SUM(L272:L278)</f>
        <v>0</v>
      </c>
      <c r="M271" s="51">
        <f t="shared" si="57"/>
        <v>0</v>
      </c>
      <c r="N271" s="51">
        <f t="shared" si="57"/>
        <v>0</v>
      </c>
      <c r="O271" s="51">
        <f t="shared" si="57"/>
        <v>0</v>
      </c>
      <c r="P271" s="187">
        <f t="shared" si="57"/>
        <v>0</v>
      </c>
      <c r="Q271" s="51">
        <f t="shared" si="57"/>
        <v>0</v>
      </c>
      <c r="R271" s="51">
        <f t="shared" si="57"/>
        <v>0</v>
      </c>
      <c r="T271" s="187">
        <f t="shared" ref="T271:Z271" si="58">SUM(T272:T278)</f>
        <v>0</v>
      </c>
      <c r="U271" s="51">
        <f t="shared" si="58"/>
        <v>0</v>
      </c>
      <c r="V271" s="51">
        <f t="shared" si="58"/>
        <v>0</v>
      </c>
      <c r="W271" s="51">
        <f t="shared" si="58"/>
        <v>0</v>
      </c>
      <c r="X271" s="187">
        <f t="shared" si="58"/>
        <v>0</v>
      </c>
      <c r="Y271" s="51">
        <f t="shared" si="58"/>
        <v>0</v>
      </c>
      <c r="Z271" s="51">
        <f t="shared" si="58"/>
        <v>0</v>
      </c>
      <c r="AB271" s="187">
        <f t="shared" ref="AB271:AH271" si="59">SUM(AB272:AB278)</f>
        <v>0</v>
      </c>
      <c r="AC271" s="51">
        <f t="shared" si="59"/>
        <v>0</v>
      </c>
      <c r="AD271" s="51">
        <f t="shared" si="59"/>
        <v>0</v>
      </c>
      <c r="AE271" s="51">
        <f t="shared" si="59"/>
        <v>0</v>
      </c>
      <c r="AF271" s="187">
        <f t="shared" si="59"/>
        <v>0</v>
      </c>
      <c r="AG271" s="51">
        <f t="shared" si="59"/>
        <v>0</v>
      </c>
      <c r="AH271" s="51">
        <f t="shared" si="59"/>
        <v>0</v>
      </c>
    </row>
    <row r="272" spans="1:34" outlineLevel="2" x14ac:dyDescent="0.35">
      <c r="A272" s="297"/>
      <c r="C272" s="126" t="s">
        <v>294</v>
      </c>
      <c r="D272" s="159"/>
      <c r="E272" s="160"/>
      <c r="F272" s="156"/>
      <c r="G272" s="161"/>
      <c r="H272" s="159"/>
      <c r="I272" s="160"/>
      <c r="J272" s="156"/>
      <c r="K272" s="48"/>
      <c r="L272" s="159"/>
      <c r="M272" s="160"/>
      <c r="N272" s="156"/>
      <c r="O272" s="161"/>
      <c r="P272" s="159"/>
      <c r="Q272" s="160"/>
      <c r="R272" s="156"/>
      <c r="T272" s="159"/>
      <c r="U272" s="160"/>
      <c r="V272" s="156"/>
      <c r="W272" s="161"/>
      <c r="X272" s="159"/>
      <c r="Y272" s="160"/>
      <c r="Z272" s="156"/>
      <c r="AB272" s="159"/>
      <c r="AC272" s="160"/>
      <c r="AD272" s="156"/>
      <c r="AE272" s="161"/>
      <c r="AF272" s="159"/>
      <c r="AG272" s="160"/>
      <c r="AH272" s="156"/>
    </row>
    <row r="273" spans="1:34" outlineLevel="2" x14ac:dyDescent="0.35">
      <c r="A273" s="297"/>
      <c r="C273" s="126" t="s">
        <v>295</v>
      </c>
      <c r="D273" s="159"/>
      <c r="E273" s="197"/>
      <c r="F273" s="189"/>
      <c r="G273" s="189"/>
      <c r="H273" s="32"/>
      <c r="I273" s="189"/>
      <c r="J273" s="189"/>
      <c r="K273" s="48"/>
      <c r="L273" s="159"/>
      <c r="M273" s="197"/>
      <c r="N273" s="189"/>
      <c r="O273" s="189"/>
      <c r="P273" s="32"/>
      <c r="Q273" s="189"/>
      <c r="R273" s="189"/>
      <c r="T273" s="159"/>
      <c r="U273" s="197"/>
      <c r="V273" s="189"/>
      <c r="W273" s="189"/>
      <c r="X273" s="32"/>
      <c r="Y273" s="189"/>
      <c r="Z273" s="189"/>
      <c r="AB273" s="159"/>
      <c r="AC273" s="197"/>
      <c r="AD273" s="189"/>
      <c r="AE273" s="189"/>
      <c r="AF273" s="32"/>
      <c r="AG273" s="189"/>
      <c r="AH273" s="189"/>
    </row>
    <row r="274" spans="1:34" outlineLevel="2" x14ac:dyDescent="0.35">
      <c r="A274" s="297"/>
      <c r="C274" s="126" t="s">
        <v>296</v>
      </c>
      <c r="D274" s="159"/>
      <c r="E274" s="159"/>
      <c r="F274" s="159"/>
      <c r="G274" s="159"/>
      <c r="H274" s="159"/>
      <c r="I274" s="159"/>
      <c r="J274" s="159"/>
      <c r="K274" s="48"/>
      <c r="L274" s="159"/>
      <c r="M274" s="159"/>
      <c r="N274" s="159"/>
      <c r="O274" s="159"/>
      <c r="P274" s="159"/>
      <c r="Q274" s="159"/>
      <c r="R274" s="159"/>
      <c r="T274" s="159"/>
      <c r="U274" s="159"/>
      <c r="V274" s="159"/>
      <c r="W274" s="159"/>
      <c r="X274" s="159"/>
      <c r="Y274" s="159"/>
      <c r="Z274" s="159"/>
      <c r="AB274" s="159"/>
      <c r="AC274" s="159"/>
      <c r="AD274" s="159"/>
      <c r="AE274" s="159"/>
      <c r="AF274" s="159"/>
      <c r="AG274" s="159"/>
      <c r="AH274" s="159"/>
    </row>
    <row r="275" spans="1:34" outlineLevel="2" x14ac:dyDescent="0.35">
      <c r="A275" s="297"/>
      <c r="C275" s="126" t="s">
        <v>297</v>
      </c>
      <c r="D275" s="159"/>
      <c r="E275" s="159"/>
      <c r="F275" s="159"/>
      <c r="G275" s="207"/>
      <c r="H275" s="159"/>
      <c r="I275" s="159"/>
      <c r="J275" s="207"/>
      <c r="K275" s="48"/>
      <c r="L275" s="159"/>
      <c r="M275" s="159"/>
      <c r="N275" s="159"/>
      <c r="O275" s="207"/>
      <c r="P275" s="159"/>
      <c r="Q275" s="159"/>
      <c r="R275" s="207"/>
      <c r="T275" s="159"/>
      <c r="U275" s="159"/>
      <c r="V275" s="159"/>
      <c r="W275" s="207"/>
      <c r="X275" s="159"/>
      <c r="Y275" s="159"/>
      <c r="Z275" s="207"/>
      <c r="AB275" s="159"/>
      <c r="AC275" s="159"/>
      <c r="AD275" s="159"/>
      <c r="AE275" s="207"/>
      <c r="AF275" s="159"/>
      <c r="AG275" s="159"/>
      <c r="AH275" s="207"/>
    </row>
    <row r="276" spans="1:34" outlineLevel="2" x14ac:dyDescent="0.35">
      <c r="A276" s="297"/>
      <c r="C276" s="126" t="s">
        <v>298</v>
      </c>
      <c r="D276" s="159"/>
      <c r="E276" s="159"/>
      <c r="F276" s="159"/>
      <c r="G276" s="159"/>
      <c r="H276" s="159"/>
      <c r="I276" s="159"/>
      <c r="J276" s="159"/>
      <c r="K276" s="48"/>
      <c r="L276" s="159"/>
      <c r="M276" s="159"/>
      <c r="N276" s="159"/>
      <c r="O276" s="159"/>
      <c r="P276" s="159"/>
      <c r="Q276" s="159"/>
      <c r="R276" s="159"/>
      <c r="T276" s="159"/>
      <c r="U276" s="159"/>
      <c r="V276" s="159"/>
      <c r="W276" s="159"/>
      <c r="X276" s="159"/>
      <c r="Y276" s="159"/>
      <c r="Z276" s="159"/>
      <c r="AB276" s="159"/>
      <c r="AC276" s="159"/>
      <c r="AD276" s="159"/>
      <c r="AE276" s="159"/>
      <c r="AF276" s="159"/>
      <c r="AG276" s="159"/>
      <c r="AH276" s="159"/>
    </row>
    <row r="277" spans="1:34" outlineLevel="2" x14ac:dyDescent="0.35">
      <c r="A277" s="297"/>
      <c r="C277" s="126" t="s">
        <v>299</v>
      </c>
      <c r="D277" s="159"/>
      <c r="E277" s="207"/>
      <c r="F277" s="159"/>
      <c r="G277" s="159"/>
      <c r="H277" s="200"/>
      <c r="I277" s="32"/>
      <c r="J277" s="32"/>
      <c r="K277" s="48"/>
      <c r="L277" s="159"/>
      <c r="M277" s="207"/>
      <c r="N277" s="159"/>
      <c r="O277" s="159"/>
      <c r="P277" s="200"/>
      <c r="Q277" s="32"/>
      <c r="R277" s="32"/>
      <c r="T277" s="159"/>
      <c r="U277" s="207"/>
      <c r="V277" s="159"/>
      <c r="W277" s="159"/>
      <c r="X277" s="200"/>
      <c r="Y277" s="32"/>
      <c r="Z277" s="32"/>
      <c r="AB277" s="159"/>
      <c r="AC277" s="207"/>
      <c r="AD277" s="159"/>
      <c r="AE277" s="159"/>
      <c r="AF277" s="200"/>
      <c r="AG277" s="32"/>
      <c r="AH277" s="32"/>
    </row>
    <row r="278" spans="1:34" outlineLevel="2" x14ac:dyDescent="0.35">
      <c r="A278" s="297"/>
      <c r="C278" s="208" t="s">
        <v>255</v>
      </c>
      <c r="D278" s="159"/>
      <c r="E278" s="159"/>
      <c r="F278" s="159"/>
      <c r="G278" s="159"/>
      <c r="H278" s="159"/>
      <c r="I278" s="159"/>
      <c r="J278" s="159"/>
      <c r="K278" s="48"/>
      <c r="L278" s="159"/>
      <c r="M278" s="159"/>
      <c r="N278" s="159"/>
      <c r="O278" s="159"/>
      <c r="P278" s="159"/>
      <c r="Q278" s="159"/>
      <c r="R278" s="159"/>
      <c r="T278" s="159"/>
      <c r="U278" s="159"/>
      <c r="V278" s="159"/>
      <c r="W278" s="159"/>
      <c r="X278" s="159"/>
      <c r="Y278" s="159"/>
      <c r="Z278" s="159"/>
      <c r="AB278" s="159"/>
      <c r="AC278" s="159"/>
      <c r="AD278" s="159"/>
      <c r="AE278" s="159"/>
      <c r="AF278" s="159"/>
      <c r="AG278" s="159"/>
      <c r="AH278" s="159"/>
    </row>
    <row r="279" spans="1:34" outlineLevel="2" x14ac:dyDescent="0.35">
      <c r="A279" s="297"/>
      <c r="C279" s="56"/>
      <c r="D279" s="173"/>
      <c r="E279" s="172"/>
      <c r="F279" s="172"/>
      <c r="G279" s="172"/>
      <c r="H279" s="172"/>
      <c r="I279" s="172"/>
      <c r="J279" s="172"/>
      <c r="K279" s="48"/>
      <c r="L279" s="173"/>
      <c r="M279" s="172"/>
      <c r="N279" s="172"/>
      <c r="O279" s="172"/>
      <c r="P279" s="172"/>
      <c r="Q279" s="172"/>
      <c r="R279" s="172"/>
      <c r="T279" s="173"/>
      <c r="U279" s="172"/>
      <c r="V279" s="172"/>
      <c r="W279" s="172"/>
      <c r="X279" s="172"/>
      <c r="Y279" s="172"/>
      <c r="Z279" s="172"/>
      <c r="AB279" s="173"/>
      <c r="AC279" s="172"/>
      <c r="AD279" s="172"/>
      <c r="AE279" s="172"/>
      <c r="AF279" s="172"/>
      <c r="AG279" s="172"/>
      <c r="AH279" s="172"/>
    </row>
    <row r="280" spans="1:34" outlineLevel="2" x14ac:dyDescent="0.35">
      <c r="A280" s="297"/>
      <c r="C280" s="38" t="s">
        <v>300</v>
      </c>
      <c r="D280" s="39">
        <f t="shared" ref="D280:J280" si="60">+D240+D248+D262</f>
        <v>0</v>
      </c>
      <c r="E280" s="39">
        <f t="shared" si="60"/>
        <v>0</v>
      </c>
      <c r="F280" s="39">
        <f t="shared" si="60"/>
        <v>0</v>
      </c>
      <c r="G280" s="39">
        <f t="shared" si="60"/>
        <v>0</v>
      </c>
      <c r="H280" s="39">
        <f t="shared" si="60"/>
        <v>0</v>
      </c>
      <c r="I280" s="39">
        <f t="shared" si="60"/>
        <v>0</v>
      </c>
      <c r="J280" s="39">
        <f t="shared" si="60"/>
        <v>0</v>
      </c>
      <c r="L280" s="39">
        <f t="shared" ref="L280:R280" si="61">+L240+L248+L262</f>
        <v>0</v>
      </c>
      <c r="M280" s="39">
        <f t="shared" si="61"/>
        <v>0</v>
      </c>
      <c r="N280" s="39">
        <f t="shared" si="61"/>
        <v>0</v>
      </c>
      <c r="O280" s="39">
        <f t="shared" si="61"/>
        <v>0</v>
      </c>
      <c r="P280" s="39">
        <f t="shared" si="61"/>
        <v>0</v>
      </c>
      <c r="Q280" s="39">
        <f t="shared" si="61"/>
        <v>0</v>
      </c>
      <c r="R280" s="39">
        <f t="shared" si="61"/>
        <v>0</v>
      </c>
      <c r="T280" s="39">
        <f t="shared" ref="T280:Z280" si="62">+T240+T248+T262</f>
        <v>0</v>
      </c>
      <c r="U280" s="39">
        <f t="shared" si="62"/>
        <v>0</v>
      </c>
      <c r="V280" s="39">
        <f t="shared" si="62"/>
        <v>0</v>
      </c>
      <c r="W280" s="39">
        <f t="shared" si="62"/>
        <v>0</v>
      </c>
      <c r="X280" s="39">
        <f t="shared" si="62"/>
        <v>0</v>
      </c>
      <c r="Y280" s="39">
        <f t="shared" si="62"/>
        <v>0</v>
      </c>
      <c r="Z280" s="39">
        <f t="shared" si="62"/>
        <v>0</v>
      </c>
      <c r="AB280" s="39">
        <f t="shared" ref="AB280:AH280" si="63">+AB240+AB248+AB262</f>
        <v>0</v>
      </c>
      <c r="AC280" s="39">
        <f t="shared" si="63"/>
        <v>0</v>
      </c>
      <c r="AD280" s="39">
        <f t="shared" si="63"/>
        <v>0</v>
      </c>
      <c r="AE280" s="39">
        <f t="shared" si="63"/>
        <v>0</v>
      </c>
      <c r="AF280" s="39">
        <f t="shared" si="63"/>
        <v>0</v>
      </c>
      <c r="AG280" s="39">
        <f t="shared" si="63"/>
        <v>0</v>
      </c>
      <c r="AH280" s="39">
        <f t="shared" si="63"/>
        <v>0</v>
      </c>
    </row>
    <row r="281" spans="1:34" outlineLevel="2" x14ac:dyDescent="0.35">
      <c r="A281" s="297"/>
      <c r="C281" s="56"/>
      <c r="D281" s="173"/>
      <c r="E281" s="172"/>
      <c r="F281" s="172"/>
      <c r="G281" s="172"/>
      <c r="H281" s="172"/>
      <c r="I281" s="172"/>
      <c r="J281" s="172"/>
      <c r="K281" s="48"/>
      <c r="L281" s="173"/>
      <c r="M281" s="172"/>
      <c r="N281" s="172"/>
      <c r="O281" s="172"/>
      <c r="P281" s="172"/>
      <c r="Q281" s="172"/>
      <c r="R281" s="172"/>
      <c r="T281" s="173"/>
      <c r="U281" s="172"/>
      <c r="V281" s="172"/>
      <c r="W281" s="172"/>
      <c r="X281" s="172"/>
      <c r="Y281" s="172"/>
      <c r="Z281" s="172"/>
      <c r="AB281" s="173"/>
      <c r="AC281" s="172"/>
      <c r="AD281" s="172"/>
      <c r="AE281" s="172"/>
      <c r="AF281" s="172"/>
      <c r="AG281" s="172"/>
      <c r="AH281" s="172"/>
    </row>
    <row r="282" spans="1:34" outlineLevel="2" x14ac:dyDescent="0.35">
      <c r="A282" s="297"/>
      <c r="C282" s="57" t="s">
        <v>61</v>
      </c>
      <c r="D282" s="192"/>
      <c r="E282" s="192"/>
      <c r="F282" s="192"/>
      <c r="G282" s="192"/>
      <c r="H282" s="192"/>
      <c r="I282" s="192"/>
      <c r="J282" s="192"/>
      <c r="K282" s="58"/>
      <c r="L282" s="192"/>
      <c r="M282" s="192"/>
      <c r="N282" s="192"/>
      <c r="O282" s="192"/>
      <c r="P282" s="192"/>
      <c r="Q282" s="192"/>
      <c r="R282" s="192"/>
      <c r="T282" s="192"/>
      <c r="U282" s="192"/>
      <c r="V282" s="192"/>
      <c r="W282" s="192"/>
      <c r="X282" s="192"/>
      <c r="Y282" s="192"/>
      <c r="Z282" s="192"/>
      <c r="AB282" s="192"/>
      <c r="AC282" s="192"/>
      <c r="AD282" s="192"/>
      <c r="AE282" s="192"/>
      <c r="AF282" s="192"/>
      <c r="AG282" s="192"/>
      <c r="AH282" s="192"/>
    </row>
    <row r="283" spans="1:34" outlineLevel="2" x14ac:dyDescent="0.35">
      <c r="A283" s="297"/>
      <c r="C283" s="56"/>
      <c r="D283" s="173"/>
      <c r="E283" s="172"/>
      <c r="F283" s="172"/>
      <c r="G283" s="172"/>
      <c r="H283" s="172"/>
      <c r="I283" s="172"/>
      <c r="J283" s="172"/>
      <c r="L283" s="173"/>
      <c r="M283" s="172"/>
      <c r="N283" s="172"/>
      <c r="O283" s="172"/>
      <c r="P283" s="172"/>
      <c r="Q283" s="172"/>
      <c r="R283" s="172"/>
      <c r="T283" s="173"/>
      <c r="U283" s="172"/>
      <c r="V283" s="172"/>
      <c r="W283" s="172"/>
      <c r="X283" s="172"/>
      <c r="Y283" s="172"/>
      <c r="Z283" s="172"/>
      <c r="AB283" s="173"/>
      <c r="AC283" s="172"/>
      <c r="AD283" s="172"/>
      <c r="AE283" s="172"/>
      <c r="AF283" s="172"/>
      <c r="AG283" s="172"/>
      <c r="AH283" s="172"/>
    </row>
    <row r="284" spans="1:34" outlineLevel="2" x14ac:dyDescent="0.35">
      <c r="A284" s="297"/>
      <c r="C284" s="64" t="s">
        <v>302</v>
      </c>
      <c r="D284" s="159"/>
      <c r="E284" s="159"/>
      <c r="F284" s="159"/>
      <c r="G284" s="159"/>
      <c r="H284" s="159"/>
      <c r="I284" s="159"/>
      <c r="J284" s="159"/>
      <c r="K284" s="48"/>
      <c r="L284" s="159"/>
      <c r="M284" s="159"/>
      <c r="N284" s="159"/>
      <c r="O284" s="159"/>
      <c r="P284" s="159"/>
      <c r="Q284" s="159"/>
      <c r="R284" s="159"/>
      <c r="T284" s="159"/>
      <c r="U284" s="159"/>
      <c r="V284" s="159"/>
      <c r="W284" s="159"/>
      <c r="X284" s="159"/>
      <c r="Y284" s="159"/>
      <c r="Z284" s="159"/>
      <c r="AB284" s="159"/>
      <c r="AC284" s="159"/>
      <c r="AD284" s="159"/>
      <c r="AE284" s="159"/>
      <c r="AF284" s="159"/>
      <c r="AG284" s="159"/>
      <c r="AH284" s="159"/>
    </row>
    <row r="285" spans="1:34" outlineLevel="2" x14ac:dyDescent="0.35">
      <c r="A285" s="297"/>
      <c r="C285" s="35" t="s">
        <v>304</v>
      </c>
      <c r="D285" s="169"/>
      <c r="E285" s="169"/>
      <c r="F285" s="169"/>
      <c r="G285" s="169"/>
      <c r="H285" s="169"/>
      <c r="I285" s="169"/>
      <c r="J285" s="169"/>
      <c r="K285" s="48"/>
      <c r="L285" s="169"/>
      <c r="M285" s="169"/>
      <c r="N285" s="169"/>
      <c r="O285" s="169"/>
      <c r="P285" s="169"/>
      <c r="Q285" s="169"/>
      <c r="R285" s="169"/>
      <c r="T285" s="169"/>
      <c r="U285" s="169"/>
      <c r="V285" s="169"/>
      <c r="W285" s="169"/>
      <c r="X285" s="169"/>
      <c r="Y285" s="169"/>
      <c r="Z285" s="169"/>
      <c r="AB285" s="169"/>
      <c r="AC285" s="169"/>
      <c r="AD285" s="169"/>
      <c r="AE285" s="169"/>
      <c r="AF285" s="169"/>
      <c r="AG285" s="169"/>
      <c r="AH285" s="169"/>
    </row>
    <row r="286" spans="1:34" outlineLevel="2" x14ac:dyDescent="0.35">
      <c r="A286" s="297"/>
      <c r="C286" s="64" t="s">
        <v>305</v>
      </c>
      <c r="D286" s="159"/>
      <c r="E286" s="159"/>
      <c r="F286" s="159"/>
      <c r="G286" s="159"/>
      <c r="H286" s="159"/>
      <c r="I286" s="159"/>
      <c r="J286" s="159"/>
      <c r="K286" s="48"/>
      <c r="L286" s="159"/>
      <c r="M286" s="159"/>
      <c r="N286" s="159"/>
      <c r="O286" s="159"/>
      <c r="P286" s="159"/>
      <c r="Q286" s="159"/>
      <c r="R286" s="159"/>
      <c r="T286" s="159"/>
      <c r="U286" s="159"/>
      <c r="V286" s="159"/>
      <c r="W286" s="159"/>
      <c r="X286" s="159"/>
      <c r="Y286" s="159"/>
      <c r="Z286" s="159"/>
      <c r="AB286" s="159"/>
      <c r="AC286" s="159"/>
      <c r="AD286" s="159"/>
      <c r="AE286" s="159"/>
      <c r="AF286" s="159"/>
      <c r="AG286" s="159"/>
      <c r="AH286" s="159"/>
    </row>
    <row r="287" spans="1:34" outlineLevel="2" x14ac:dyDescent="0.35">
      <c r="A287" s="297"/>
      <c r="C287" s="64" t="s">
        <v>307</v>
      </c>
      <c r="D287" s="159"/>
      <c r="E287" s="159"/>
      <c r="F287" s="159"/>
      <c r="G287" s="159"/>
      <c r="H287" s="159"/>
      <c r="I287" s="159"/>
      <c r="J287" s="159"/>
      <c r="K287" s="48"/>
      <c r="L287" s="159"/>
      <c r="M287" s="159"/>
      <c r="N287" s="159"/>
      <c r="O287" s="159"/>
      <c r="P287" s="159"/>
      <c r="Q287" s="159"/>
      <c r="R287" s="159"/>
      <c r="T287" s="159"/>
      <c r="U287" s="159"/>
      <c r="V287" s="159"/>
      <c r="W287" s="159"/>
      <c r="X287" s="159"/>
      <c r="Y287" s="159"/>
      <c r="Z287" s="159"/>
      <c r="AB287" s="159"/>
      <c r="AC287" s="159"/>
      <c r="AD287" s="159"/>
      <c r="AE287" s="159"/>
      <c r="AF287" s="159"/>
      <c r="AG287" s="159"/>
      <c r="AH287" s="159"/>
    </row>
    <row r="288" spans="1:34" outlineLevel="2" x14ac:dyDescent="0.35">
      <c r="A288" s="297"/>
      <c r="C288" s="64" t="s">
        <v>309</v>
      </c>
      <c r="D288" s="159"/>
      <c r="E288" s="159"/>
      <c r="F288" s="159"/>
      <c r="G288" s="159"/>
      <c r="H288" s="159"/>
      <c r="I288" s="159"/>
      <c r="J288" s="159"/>
      <c r="K288" s="48"/>
      <c r="L288" s="159"/>
      <c r="M288" s="159"/>
      <c r="N288" s="159"/>
      <c r="O288" s="159"/>
      <c r="P288" s="159"/>
      <c r="Q288" s="159"/>
      <c r="R288" s="159"/>
      <c r="T288" s="159"/>
      <c r="U288" s="159"/>
      <c r="V288" s="159"/>
      <c r="W288" s="159"/>
      <c r="X288" s="159"/>
      <c r="Y288" s="159"/>
      <c r="Z288" s="159"/>
      <c r="AB288" s="159"/>
      <c r="AC288" s="159"/>
      <c r="AD288" s="159"/>
      <c r="AE288" s="159"/>
      <c r="AF288" s="159"/>
      <c r="AG288" s="159"/>
      <c r="AH288" s="159"/>
    </row>
    <row r="289" spans="1:34" outlineLevel="2" x14ac:dyDescent="0.35">
      <c r="A289" s="297"/>
      <c r="C289" s="209" t="s">
        <v>311</v>
      </c>
      <c r="D289" s="159"/>
      <c r="E289" s="159"/>
      <c r="F289" s="159"/>
      <c r="G289" s="159"/>
      <c r="H289" s="159"/>
      <c r="I289" s="159"/>
      <c r="J289" s="159"/>
      <c r="K289" s="48"/>
      <c r="L289" s="159"/>
      <c r="M289" s="159"/>
      <c r="N289" s="159"/>
      <c r="O289" s="159"/>
      <c r="P289" s="159"/>
      <c r="Q289" s="159"/>
      <c r="R289" s="159"/>
      <c r="T289" s="159"/>
      <c r="U289" s="159"/>
      <c r="V289" s="159"/>
      <c r="W289" s="159"/>
      <c r="X289" s="159"/>
      <c r="Y289" s="159"/>
      <c r="Z289" s="159"/>
      <c r="AB289" s="159"/>
      <c r="AC289" s="159"/>
      <c r="AD289" s="159"/>
      <c r="AE289" s="159"/>
      <c r="AF289" s="159"/>
      <c r="AG289" s="159"/>
      <c r="AH289" s="159"/>
    </row>
    <row r="290" spans="1:34" outlineLevel="2" x14ac:dyDescent="0.35">
      <c r="A290" s="297"/>
      <c r="C290" s="56"/>
      <c r="D290" s="173"/>
      <c r="E290" s="172"/>
      <c r="F290" s="172"/>
      <c r="G290" s="172"/>
      <c r="H290" s="172"/>
      <c r="I290" s="172"/>
      <c r="J290" s="172"/>
      <c r="K290" s="48"/>
      <c r="L290" s="173"/>
      <c r="M290" s="172"/>
      <c r="N290" s="172"/>
      <c r="O290" s="172"/>
      <c r="P290" s="172"/>
      <c r="Q290" s="172"/>
      <c r="R290" s="172"/>
      <c r="T290" s="173"/>
      <c r="U290" s="172"/>
      <c r="V290" s="172"/>
      <c r="W290" s="172"/>
      <c r="X290" s="172"/>
      <c r="Y290" s="172"/>
      <c r="Z290" s="172"/>
      <c r="AB290" s="173"/>
      <c r="AC290" s="172"/>
      <c r="AD290" s="172"/>
      <c r="AE290" s="172"/>
      <c r="AF290" s="172"/>
      <c r="AG290" s="172"/>
      <c r="AH290" s="172"/>
    </row>
    <row r="291" spans="1:34" outlineLevel="2" x14ac:dyDescent="0.35">
      <c r="A291" s="297"/>
      <c r="C291" s="38" t="s">
        <v>313</v>
      </c>
      <c r="D291" s="39">
        <f t="shared" ref="D291:J291" si="64">+D284+D286+D287+D288+D289</f>
        <v>0</v>
      </c>
      <c r="E291" s="39">
        <f t="shared" si="64"/>
        <v>0</v>
      </c>
      <c r="F291" s="39">
        <f t="shared" si="64"/>
        <v>0</v>
      </c>
      <c r="G291" s="39">
        <f t="shared" si="64"/>
        <v>0</v>
      </c>
      <c r="H291" s="39">
        <f t="shared" si="64"/>
        <v>0</v>
      </c>
      <c r="I291" s="39">
        <f t="shared" si="64"/>
        <v>0</v>
      </c>
      <c r="J291" s="39">
        <f t="shared" si="64"/>
        <v>0</v>
      </c>
      <c r="L291" s="39">
        <f t="shared" ref="L291:R291" si="65">+L284+L286+L287+L288+L289</f>
        <v>0</v>
      </c>
      <c r="M291" s="39">
        <f t="shared" si="65"/>
        <v>0</v>
      </c>
      <c r="N291" s="39">
        <f t="shared" si="65"/>
        <v>0</v>
      </c>
      <c r="O291" s="39">
        <f t="shared" si="65"/>
        <v>0</v>
      </c>
      <c r="P291" s="39">
        <f t="shared" si="65"/>
        <v>0</v>
      </c>
      <c r="Q291" s="39">
        <f t="shared" si="65"/>
        <v>0</v>
      </c>
      <c r="R291" s="39">
        <f t="shared" si="65"/>
        <v>0</v>
      </c>
      <c r="T291" s="39">
        <f t="shared" ref="T291:Z291" si="66">+T284+T286+T287+T288+T289</f>
        <v>0</v>
      </c>
      <c r="U291" s="39">
        <f t="shared" si="66"/>
        <v>0</v>
      </c>
      <c r="V291" s="39">
        <f t="shared" si="66"/>
        <v>0</v>
      </c>
      <c r="W291" s="39">
        <f t="shared" si="66"/>
        <v>0</v>
      </c>
      <c r="X291" s="39">
        <f t="shared" si="66"/>
        <v>0</v>
      </c>
      <c r="Y291" s="39">
        <f t="shared" si="66"/>
        <v>0</v>
      </c>
      <c r="Z291" s="39">
        <f t="shared" si="66"/>
        <v>0</v>
      </c>
      <c r="AB291" s="39">
        <f t="shared" ref="AB291:AH291" si="67">+AB284+AB286+AB287+AB288+AB289</f>
        <v>0</v>
      </c>
      <c r="AC291" s="39">
        <f t="shared" si="67"/>
        <v>0</v>
      </c>
      <c r="AD291" s="39">
        <f t="shared" si="67"/>
        <v>0</v>
      </c>
      <c r="AE291" s="39">
        <f t="shared" si="67"/>
        <v>0</v>
      </c>
      <c r="AF291" s="39">
        <f t="shared" si="67"/>
        <v>0</v>
      </c>
      <c r="AG291" s="39">
        <f t="shared" si="67"/>
        <v>0</v>
      </c>
      <c r="AH291" s="39">
        <f t="shared" si="67"/>
        <v>0</v>
      </c>
    </row>
    <row r="292" spans="1:34" outlineLevel="2" x14ac:dyDescent="0.35">
      <c r="A292" s="297"/>
      <c r="C292" s="56"/>
      <c r="D292" s="173"/>
      <c r="E292" s="172"/>
      <c r="F292" s="172"/>
      <c r="G292" s="172"/>
      <c r="H292" s="172"/>
      <c r="I292" s="172"/>
      <c r="J292" s="172"/>
      <c r="K292" s="48"/>
      <c r="L292" s="173"/>
      <c r="M292" s="172"/>
      <c r="N292" s="172"/>
      <c r="O292" s="172"/>
      <c r="P292" s="172"/>
      <c r="Q292" s="172"/>
      <c r="R292" s="172"/>
      <c r="T292" s="173"/>
      <c r="U292" s="172"/>
      <c r="V292" s="172"/>
      <c r="W292" s="172"/>
      <c r="X292" s="172"/>
      <c r="Y292" s="172"/>
      <c r="Z292" s="172"/>
      <c r="AB292" s="173"/>
      <c r="AC292" s="172"/>
      <c r="AD292" s="172"/>
      <c r="AE292" s="172"/>
      <c r="AF292" s="172"/>
      <c r="AG292" s="172"/>
      <c r="AH292" s="172"/>
    </row>
    <row r="293" spans="1:34" outlineLevel="2" x14ac:dyDescent="0.35">
      <c r="A293" s="297"/>
      <c r="C293" s="57" t="s">
        <v>315</v>
      </c>
      <c r="D293" s="192"/>
      <c r="E293" s="192"/>
      <c r="F293" s="192"/>
      <c r="G293" s="192"/>
      <c r="H293" s="192"/>
      <c r="I293" s="192"/>
      <c r="J293" s="192"/>
      <c r="K293" s="58"/>
      <c r="L293" s="192"/>
      <c r="M293" s="192"/>
      <c r="N293" s="192"/>
      <c r="O293" s="192"/>
      <c r="P293" s="192"/>
      <c r="Q293" s="192"/>
      <c r="R293" s="192"/>
      <c r="T293" s="192"/>
      <c r="U293" s="192"/>
      <c r="V293" s="192"/>
      <c r="W293" s="192"/>
      <c r="X293" s="192"/>
      <c r="Y293" s="192"/>
      <c r="Z293" s="192"/>
      <c r="AB293" s="192"/>
      <c r="AC293" s="192"/>
      <c r="AD293" s="192"/>
      <c r="AE293" s="192"/>
      <c r="AF293" s="192"/>
      <c r="AG293" s="192"/>
      <c r="AH293" s="192"/>
    </row>
    <row r="294" spans="1:34" outlineLevel="2" x14ac:dyDescent="0.35">
      <c r="A294" s="297"/>
      <c r="C294" s="56"/>
      <c r="D294" s="173"/>
      <c r="E294" s="172"/>
      <c r="F294" s="172"/>
      <c r="G294" s="172"/>
      <c r="H294" s="172"/>
      <c r="I294" s="172"/>
      <c r="J294" s="172"/>
      <c r="K294" s="48"/>
      <c r="L294" s="173"/>
      <c r="M294" s="172"/>
      <c r="N294" s="172"/>
      <c r="O294" s="172"/>
      <c r="P294" s="172"/>
      <c r="Q294" s="172"/>
      <c r="R294" s="172"/>
      <c r="T294" s="173"/>
      <c r="U294" s="172"/>
      <c r="V294" s="172"/>
      <c r="W294" s="172"/>
      <c r="X294" s="172"/>
      <c r="Y294" s="172"/>
      <c r="Z294" s="172"/>
      <c r="AB294" s="173"/>
      <c r="AC294" s="172"/>
      <c r="AD294" s="172"/>
      <c r="AE294" s="172"/>
      <c r="AF294" s="172"/>
      <c r="AG294" s="172"/>
      <c r="AH294" s="172"/>
    </row>
    <row r="295" spans="1:34" outlineLevel="2" x14ac:dyDescent="0.35">
      <c r="A295" s="297"/>
      <c r="C295" s="64" t="s">
        <v>316</v>
      </c>
      <c r="D295" s="159"/>
      <c r="E295" s="210"/>
      <c r="F295" s="159"/>
      <c r="G295" s="160"/>
      <c r="H295" s="156"/>
      <c r="I295" s="156"/>
      <c r="J295" s="156"/>
      <c r="K295" s="48"/>
      <c r="L295" s="159"/>
      <c r="M295" s="210"/>
      <c r="N295" s="159"/>
      <c r="O295" s="160"/>
      <c r="P295" s="156"/>
      <c r="Q295" s="156"/>
      <c r="R295" s="156"/>
      <c r="T295" s="159"/>
      <c r="U295" s="210"/>
      <c r="V295" s="159"/>
      <c r="W295" s="160"/>
      <c r="X295" s="156"/>
      <c r="Y295" s="156"/>
      <c r="Z295" s="156"/>
      <c r="AB295" s="159"/>
      <c r="AC295" s="210"/>
      <c r="AD295" s="159"/>
      <c r="AE295" s="160"/>
      <c r="AF295" s="156"/>
      <c r="AG295" s="156"/>
      <c r="AH295" s="156"/>
    </row>
    <row r="296" spans="1:34" outlineLevel="2" x14ac:dyDescent="0.35">
      <c r="A296" s="297"/>
      <c r="C296" s="64" t="s">
        <v>319</v>
      </c>
      <c r="D296" s="159"/>
      <c r="E296" s="210"/>
      <c r="F296" s="159"/>
      <c r="G296" s="160"/>
      <c r="H296" s="156"/>
      <c r="I296" s="156"/>
      <c r="J296" s="156"/>
      <c r="K296" s="48"/>
      <c r="L296" s="159"/>
      <c r="M296" s="210"/>
      <c r="N296" s="159"/>
      <c r="O296" s="160"/>
      <c r="P296" s="156"/>
      <c r="Q296" s="156"/>
      <c r="R296" s="156"/>
      <c r="T296" s="159"/>
      <c r="U296" s="210"/>
      <c r="V296" s="159"/>
      <c r="W296" s="160"/>
      <c r="X296" s="156"/>
      <c r="Y296" s="156"/>
      <c r="Z296" s="156"/>
      <c r="AB296" s="159"/>
      <c r="AC296" s="210"/>
      <c r="AD296" s="159"/>
      <c r="AE296" s="160"/>
      <c r="AF296" s="156"/>
      <c r="AG296" s="156"/>
      <c r="AH296" s="156"/>
    </row>
    <row r="297" spans="1:34" outlineLevel="2" x14ac:dyDescent="0.35">
      <c r="A297" s="297"/>
      <c r="C297" s="64" t="s">
        <v>321</v>
      </c>
      <c r="D297" s="159"/>
      <c r="E297" s="210"/>
      <c r="F297" s="159"/>
      <c r="G297" s="160"/>
      <c r="H297" s="156"/>
      <c r="I297" s="156"/>
      <c r="J297" s="156"/>
      <c r="K297" s="48"/>
      <c r="L297" s="159"/>
      <c r="M297" s="210"/>
      <c r="N297" s="159"/>
      <c r="O297" s="160"/>
      <c r="P297" s="156"/>
      <c r="Q297" s="156"/>
      <c r="R297" s="156"/>
      <c r="T297" s="159"/>
      <c r="U297" s="210"/>
      <c r="V297" s="159"/>
      <c r="W297" s="160"/>
      <c r="X297" s="156"/>
      <c r="Y297" s="156"/>
      <c r="Z297" s="156"/>
      <c r="AB297" s="159"/>
      <c r="AC297" s="210"/>
      <c r="AD297" s="159"/>
      <c r="AE297" s="160"/>
      <c r="AF297" s="156"/>
      <c r="AG297" s="156"/>
      <c r="AH297" s="156"/>
    </row>
    <row r="298" spans="1:34" outlineLevel="2" x14ac:dyDescent="0.35">
      <c r="A298" s="297"/>
      <c r="C298" s="64" t="s">
        <v>323</v>
      </c>
      <c r="D298" s="159"/>
      <c r="E298" s="210"/>
      <c r="F298" s="159"/>
      <c r="G298" s="160"/>
      <c r="H298" s="156"/>
      <c r="I298" s="156"/>
      <c r="J298" s="156"/>
      <c r="K298" s="48"/>
      <c r="L298" s="159"/>
      <c r="M298" s="210"/>
      <c r="N298" s="159"/>
      <c r="O298" s="160"/>
      <c r="P298" s="156"/>
      <c r="Q298" s="156"/>
      <c r="R298" s="156"/>
      <c r="T298" s="159"/>
      <c r="U298" s="210"/>
      <c r="V298" s="159"/>
      <c r="W298" s="160"/>
      <c r="X298" s="156"/>
      <c r="Y298" s="156"/>
      <c r="Z298" s="156"/>
      <c r="AB298" s="159"/>
      <c r="AC298" s="210"/>
      <c r="AD298" s="159"/>
      <c r="AE298" s="160"/>
      <c r="AF298" s="156"/>
      <c r="AG298" s="156"/>
      <c r="AH298" s="156"/>
    </row>
    <row r="299" spans="1:34" outlineLevel="2" x14ac:dyDescent="0.35">
      <c r="A299" s="297"/>
      <c r="C299" s="64" t="s">
        <v>325</v>
      </c>
      <c r="D299" s="187">
        <f t="shared" ref="D299:J299" si="68">+SUM(D300:D301)</f>
        <v>0</v>
      </c>
      <c r="E299" s="31">
        <f t="shared" si="68"/>
        <v>0</v>
      </c>
      <c r="F299" s="187">
        <f t="shared" si="68"/>
        <v>0</v>
      </c>
      <c r="G299" s="31">
        <f t="shared" si="68"/>
        <v>0</v>
      </c>
      <c r="H299" s="185">
        <f t="shared" si="68"/>
        <v>0</v>
      </c>
      <c r="I299" s="185">
        <f t="shared" si="68"/>
        <v>0</v>
      </c>
      <c r="J299" s="31">
        <f t="shared" si="68"/>
        <v>0</v>
      </c>
      <c r="K299" s="48"/>
      <c r="L299" s="187">
        <f t="shared" ref="L299:R299" si="69">+SUM(L300:L301)</f>
        <v>0</v>
      </c>
      <c r="M299" s="31">
        <f t="shared" si="69"/>
        <v>0</v>
      </c>
      <c r="N299" s="187">
        <f t="shared" si="69"/>
        <v>0</v>
      </c>
      <c r="O299" s="31">
        <f t="shared" si="69"/>
        <v>0</v>
      </c>
      <c r="P299" s="185">
        <f t="shared" si="69"/>
        <v>0</v>
      </c>
      <c r="Q299" s="185">
        <f t="shared" si="69"/>
        <v>0</v>
      </c>
      <c r="R299" s="31">
        <f t="shared" si="69"/>
        <v>0</v>
      </c>
      <c r="T299" s="187">
        <f t="shared" ref="T299:Z299" si="70">+SUM(T300:T301)</f>
        <v>0</v>
      </c>
      <c r="U299" s="31">
        <f t="shared" si="70"/>
        <v>0</v>
      </c>
      <c r="V299" s="187">
        <f t="shared" si="70"/>
        <v>0</v>
      </c>
      <c r="W299" s="31">
        <f t="shared" si="70"/>
        <v>0</v>
      </c>
      <c r="X299" s="185">
        <f t="shared" si="70"/>
        <v>0</v>
      </c>
      <c r="Y299" s="185">
        <f t="shared" si="70"/>
        <v>0</v>
      </c>
      <c r="Z299" s="31">
        <f t="shared" si="70"/>
        <v>0</v>
      </c>
      <c r="AB299" s="187">
        <f t="shared" ref="AB299:AH299" si="71">+SUM(AB300:AB301)</f>
        <v>0</v>
      </c>
      <c r="AC299" s="31">
        <f t="shared" si="71"/>
        <v>0</v>
      </c>
      <c r="AD299" s="187">
        <f t="shared" si="71"/>
        <v>0</v>
      </c>
      <c r="AE299" s="31">
        <f t="shared" si="71"/>
        <v>0</v>
      </c>
      <c r="AF299" s="185">
        <f t="shared" si="71"/>
        <v>0</v>
      </c>
      <c r="AG299" s="185">
        <f t="shared" si="71"/>
        <v>0</v>
      </c>
      <c r="AH299" s="31">
        <f t="shared" si="71"/>
        <v>0</v>
      </c>
    </row>
    <row r="300" spans="1:34" outlineLevel="2" x14ac:dyDescent="0.35">
      <c r="A300" s="297"/>
      <c r="C300" s="60" t="s">
        <v>327</v>
      </c>
      <c r="D300" s="159"/>
      <c r="E300" s="210"/>
      <c r="F300" s="159"/>
      <c r="G300" s="210"/>
      <c r="H300" s="159"/>
      <c r="I300" s="159"/>
      <c r="J300" s="160"/>
      <c r="K300" s="48"/>
      <c r="L300" s="159"/>
      <c r="M300" s="210"/>
      <c r="N300" s="159"/>
      <c r="O300" s="210"/>
      <c r="P300" s="159"/>
      <c r="Q300" s="159"/>
      <c r="R300" s="160"/>
      <c r="T300" s="159"/>
      <c r="U300" s="210"/>
      <c r="V300" s="159"/>
      <c r="W300" s="210"/>
      <c r="X300" s="159"/>
      <c r="Y300" s="159"/>
      <c r="Z300" s="160"/>
      <c r="AB300" s="159"/>
      <c r="AC300" s="210"/>
      <c r="AD300" s="159"/>
      <c r="AE300" s="210"/>
      <c r="AF300" s="159"/>
      <c r="AG300" s="159"/>
      <c r="AH300" s="160"/>
    </row>
    <row r="301" spans="1:34" outlineLevel="2" x14ac:dyDescent="0.35">
      <c r="A301" s="297"/>
      <c r="C301" s="60" t="s">
        <v>329</v>
      </c>
      <c r="D301" s="159"/>
      <c r="E301" s="210"/>
      <c r="F301" s="159"/>
      <c r="G301" s="210"/>
      <c r="H301" s="159"/>
      <c r="I301" s="159"/>
      <c r="J301" s="210"/>
      <c r="K301" s="48"/>
      <c r="L301" s="159"/>
      <c r="M301" s="210"/>
      <c r="N301" s="159"/>
      <c r="O301" s="210"/>
      <c r="P301" s="159"/>
      <c r="Q301" s="159"/>
      <c r="R301" s="210"/>
      <c r="T301" s="159"/>
      <c r="U301" s="210"/>
      <c r="V301" s="159"/>
      <c r="W301" s="210"/>
      <c r="X301" s="159"/>
      <c r="Y301" s="159"/>
      <c r="Z301" s="210"/>
      <c r="AB301" s="159"/>
      <c r="AC301" s="210"/>
      <c r="AD301" s="159"/>
      <c r="AE301" s="210"/>
      <c r="AF301" s="159"/>
      <c r="AG301" s="159"/>
      <c r="AH301" s="210"/>
    </row>
    <row r="302" spans="1:34" outlineLevel="2" x14ac:dyDescent="0.35">
      <c r="A302" s="297"/>
      <c r="C302" s="64" t="s">
        <v>330</v>
      </c>
      <c r="D302" s="187">
        <f t="shared" ref="D302:J302" si="72">+SUM(D303:D304)</f>
        <v>0</v>
      </c>
      <c r="E302" s="31">
        <f t="shared" si="72"/>
        <v>0</v>
      </c>
      <c r="F302" s="187">
        <f t="shared" si="72"/>
        <v>0</v>
      </c>
      <c r="G302" s="31">
        <f t="shared" si="72"/>
        <v>0</v>
      </c>
      <c r="H302" s="212">
        <f t="shared" si="72"/>
        <v>0</v>
      </c>
      <c r="I302" s="213">
        <f t="shared" si="72"/>
        <v>0</v>
      </c>
      <c r="J302" s="214">
        <f t="shared" si="72"/>
        <v>0</v>
      </c>
      <c r="K302" s="48"/>
      <c r="L302" s="187">
        <f t="shared" ref="L302:R302" si="73">+SUM(L303:L304)</f>
        <v>0</v>
      </c>
      <c r="M302" s="31">
        <f t="shared" si="73"/>
        <v>0</v>
      </c>
      <c r="N302" s="187">
        <f t="shared" si="73"/>
        <v>0</v>
      </c>
      <c r="O302" s="31">
        <f t="shared" si="73"/>
        <v>0</v>
      </c>
      <c r="P302" s="212">
        <f t="shared" si="73"/>
        <v>0</v>
      </c>
      <c r="Q302" s="213">
        <f t="shared" si="73"/>
        <v>0</v>
      </c>
      <c r="R302" s="214">
        <f t="shared" si="73"/>
        <v>0</v>
      </c>
      <c r="T302" s="187">
        <f t="shared" ref="T302:Z302" si="74">+SUM(T303:T304)</f>
        <v>0</v>
      </c>
      <c r="U302" s="31">
        <f t="shared" si="74"/>
        <v>0</v>
      </c>
      <c r="V302" s="187">
        <f t="shared" si="74"/>
        <v>0</v>
      </c>
      <c r="W302" s="31">
        <f t="shared" si="74"/>
        <v>0</v>
      </c>
      <c r="X302" s="212">
        <f t="shared" si="74"/>
        <v>0</v>
      </c>
      <c r="Y302" s="213">
        <f t="shared" si="74"/>
        <v>0</v>
      </c>
      <c r="Z302" s="214">
        <f t="shared" si="74"/>
        <v>0</v>
      </c>
      <c r="AB302" s="187">
        <f t="shared" ref="AB302:AH302" si="75">+SUM(AB303:AB304)</f>
        <v>0</v>
      </c>
      <c r="AC302" s="31">
        <f t="shared" si="75"/>
        <v>0</v>
      </c>
      <c r="AD302" s="187">
        <f t="shared" si="75"/>
        <v>0</v>
      </c>
      <c r="AE302" s="31">
        <f t="shared" si="75"/>
        <v>0</v>
      </c>
      <c r="AF302" s="212">
        <f t="shared" si="75"/>
        <v>0</v>
      </c>
      <c r="AG302" s="213">
        <f t="shared" si="75"/>
        <v>0</v>
      </c>
      <c r="AH302" s="214">
        <f t="shared" si="75"/>
        <v>0</v>
      </c>
    </row>
    <row r="303" spans="1:34" outlineLevel="2" x14ac:dyDescent="0.35">
      <c r="A303" s="297"/>
      <c r="C303" s="60" t="s">
        <v>332</v>
      </c>
      <c r="D303" s="159"/>
      <c r="E303" s="210"/>
      <c r="F303" s="159"/>
      <c r="G303" s="210"/>
      <c r="H303" s="159"/>
      <c r="I303" s="159"/>
      <c r="J303" s="160"/>
      <c r="K303" s="48"/>
      <c r="L303" s="159"/>
      <c r="M303" s="210"/>
      <c r="N303" s="159"/>
      <c r="O303" s="210"/>
      <c r="P303" s="159"/>
      <c r="Q303" s="159"/>
      <c r="R303" s="160"/>
      <c r="T303" s="159"/>
      <c r="U303" s="210"/>
      <c r="V303" s="159"/>
      <c r="W303" s="210"/>
      <c r="X303" s="159"/>
      <c r="Y303" s="159"/>
      <c r="Z303" s="160"/>
      <c r="AB303" s="159"/>
      <c r="AC303" s="210"/>
      <c r="AD303" s="159"/>
      <c r="AE303" s="210"/>
      <c r="AF303" s="159"/>
      <c r="AG303" s="159"/>
      <c r="AH303" s="160"/>
    </row>
    <row r="304" spans="1:34" outlineLevel="2" x14ac:dyDescent="0.35">
      <c r="A304" s="297"/>
      <c r="C304" s="60" t="s">
        <v>333</v>
      </c>
      <c r="D304" s="159"/>
      <c r="E304" s="215"/>
      <c r="F304" s="159"/>
      <c r="G304" s="215"/>
      <c r="H304" s="159"/>
      <c r="I304" s="159"/>
      <c r="J304" s="215"/>
      <c r="K304" s="48"/>
      <c r="L304" s="159"/>
      <c r="M304" s="215"/>
      <c r="N304" s="159"/>
      <c r="O304" s="215"/>
      <c r="P304" s="159"/>
      <c r="Q304" s="159"/>
      <c r="R304" s="215"/>
      <c r="T304" s="159"/>
      <c r="U304" s="215"/>
      <c r="V304" s="159"/>
      <c r="W304" s="215"/>
      <c r="X304" s="159"/>
      <c r="Y304" s="159"/>
      <c r="Z304" s="215"/>
      <c r="AB304" s="159"/>
      <c r="AC304" s="215"/>
      <c r="AD304" s="159"/>
      <c r="AE304" s="215"/>
      <c r="AF304" s="159"/>
      <c r="AG304" s="159"/>
      <c r="AH304" s="215"/>
    </row>
    <row r="305" spans="1:34" outlineLevel="2" x14ac:dyDescent="0.35">
      <c r="A305" s="297"/>
      <c r="C305" s="209" t="s">
        <v>42</v>
      </c>
      <c r="D305" s="159"/>
      <c r="E305" s="159"/>
      <c r="F305" s="159"/>
      <c r="G305" s="159"/>
      <c r="H305" s="159"/>
      <c r="I305" s="159"/>
      <c r="J305" s="159"/>
      <c r="K305" s="48"/>
      <c r="L305" s="159"/>
      <c r="M305" s="159"/>
      <c r="N305" s="159"/>
      <c r="O305" s="159"/>
      <c r="P305" s="159"/>
      <c r="Q305" s="159"/>
      <c r="R305" s="159"/>
      <c r="T305" s="159"/>
      <c r="U305" s="159"/>
      <c r="V305" s="159"/>
      <c r="W305" s="159"/>
      <c r="X305" s="159"/>
      <c r="Y305" s="159"/>
      <c r="Z305" s="159"/>
      <c r="AB305" s="159"/>
      <c r="AC305" s="159"/>
      <c r="AD305" s="159"/>
      <c r="AE305" s="159"/>
      <c r="AF305" s="159"/>
      <c r="AG305" s="159"/>
      <c r="AH305" s="159"/>
    </row>
    <row r="306" spans="1:34" outlineLevel="2" x14ac:dyDescent="0.35">
      <c r="A306" s="297"/>
      <c r="C306" s="56"/>
      <c r="D306" s="173"/>
      <c r="E306" s="172"/>
      <c r="F306" s="172"/>
      <c r="G306" s="172"/>
      <c r="H306" s="172"/>
      <c r="I306" s="172"/>
      <c r="J306" s="172"/>
      <c r="K306" s="48"/>
      <c r="L306" s="173"/>
      <c r="M306" s="172"/>
      <c r="N306" s="172"/>
      <c r="O306" s="172"/>
      <c r="P306" s="172"/>
      <c r="Q306" s="172"/>
      <c r="R306" s="172"/>
      <c r="T306" s="173"/>
      <c r="U306" s="172"/>
      <c r="V306" s="172"/>
      <c r="W306" s="172"/>
      <c r="X306" s="172"/>
      <c r="Y306" s="172"/>
      <c r="Z306" s="172"/>
      <c r="AB306" s="173"/>
      <c r="AC306" s="172"/>
      <c r="AD306" s="172"/>
      <c r="AE306" s="172"/>
      <c r="AF306" s="172"/>
      <c r="AG306" s="172"/>
      <c r="AH306" s="172"/>
    </row>
    <row r="307" spans="1:34" outlineLevel="2" x14ac:dyDescent="0.35">
      <c r="A307" s="297"/>
      <c r="C307" s="216" t="s">
        <v>336</v>
      </c>
      <c r="D307" s="39">
        <f t="shared" ref="D307:J307" si="76">+D295+D296+D297+D298+D299+D302+D305</f>
        <v>0</v>
      </c>
      <c r="E307" s="39">
        <f t="shared" si="76"/>
        <v>0</v>
      </c>
      <c r="F307" s="39">
        <f t="shared" si="76"/>
        <v>0</v>
      </c>
      <c r="G307" s="39">
        <f t="shared" si="76"/>
        <v>0</v>
      </c>
      <c r="H307" s="39">
        <f t="shared" si="76"/>
        <v>0</v>
      </c>
      <c r="I307" s="39">
        <f t="shared" si="76"/>
        <v>0</v>
      </c>
      <c r="J307" s="39">
        <f t="shared" si="76"/>
        <v>0</v>
      </c>
      <c r="L307" s="39">
        <f t="shared" ref="L307:R307" si="77">+L295+L296+L297+L298+L299+L302+L305</f>
        <v>0</v>
      </c>
      <c r="M307" s="39">
        <f t="shared" si="77"/>
        <v>0</v>
      </c>
      <c r="N307" s="39">
        <f t="shared" si="77"/>
        <v>0</v>
      </c>
      <c r="O307" s="39">
        <f t="shared" si="77"/>
        <v>0</v>
      </c>
      <c r="P307" s="39">
        <f t="shared" si="77"/>
        <v>0</v>
      </c>
      <c r="Q307" s="39">
        <f t="shared" si="77"/>
        <v>0</v>
      </c>
      <c r="R307" s="39">
        <f t="shared" si="77"/>
        <v>0</v>
      </c>
      <c r="T307" s="39">
        <f t="shared" ref="T307:Z307" si="78">+T295+T296+T297+T298+T299+T302+T305</f>
        <v>0</v>
      </c>
      <c r="U307" s="39">
        <f t="shared" si="78"/>
        <v>0</v>
      </c>
      <c r="V307" s="39">
        <f t="shared" si="78"/>
        <v>0</v>
      </c>
      <c r="W307" s="39">
        <f t="shared" si="78"/>
        <v>0</v>
      </c>
      <c r="X307" s="39">
        <f t="shared" si="78"/>
        <v>0</v>
      </c>
      <c r="Y307" s="39">
        <f t="shared" si="78"/>
        <v>0</v>
      </c>
      <c r="Z307" s="39">
        <f t="shared" si="78"/>
        <v>0</v>
      </c>
      <c r="AB307" s="39">
        <f t="shared" ref="AB307:AH307" si="79">+AB295+AB296+AB297+AB298+AB299+AB302+AB305</f>
        <v>0</v>
      </c>
      <c r="AC307" s="39">
        <f t="shared" si="79"/>
        <v>0</v>
      </c>
      <c r="AD307" s="39">
        <f t="shared" si="79"/>
        <v>0</v>
      </c>
      <c r="AE307" s="39">
        <f t="shared" si="79"/>
        <v>0</v>
      </c>
      <c r="AF307" s="39">
        <f t="shared" si="79"/>
        <v>0</v>
      </c>
      <c r="AG307" s="39">
        <f t="shared" si="79"/>
        <v>0</v>
      </c>
      <c r="AH307" s="39">
        <f t="shared" si="79"/>
        <v>0</v>
      </c>
    </row>
    <row r="308" spans="1:34" outlineLevel="2" x14ac:dyDescent="0.35">
      <c r="A308" s="297"/>
      <c r="C308" s="48"/>
      <c r="D308" s="217"/>
      <c r="E308" s="218"/>
      <c r="F308" s="218"/>
      <c r="G308" s="218"/>
      <c r="H308" s="218"/>
      <c r="I308" s="218"/>
      <c r="J308" s="218"/>
      <c r="K308" s="48"/>
      <c r="L308" s="217"/>
      <c r="M308" s="218"/>
      <c r="N308" s="218"/>
      <c r="O308" s="218"/>
      <c r="P308" s="218"/>
      <c r="Q308" s="218"/>
      <c r="R308" s="218"/>
      <c r="T308" s="217"/>
      <c r="U308" s="218"/>
      <c r="V308" s="218"/>
      <c r="W308" s="218"/>
      <c r="X308" s="218"/>
      <c r="Y308" s="218"/>
      <c r="Z308" s="218"/>
      <c r="AB308" s="217"/>
      <c r="AC308" s="218"/>
      <c r="AD308" s="218"/>
      <c r="AE308" s="218"/>
      <c r="AF308" s="218"/>
      <c r="AG308" s="218"/>
      <c r="AH308" s="218"/>
    </row>
    <row r="309" spans="1:34" outlineLevel="2" x14ac:dyDescent="0.35">
      <c r="A309" s="297"/>
      <c r="C309" s="38" t="s">
        <v>338</v>
      </c>
      <c r="D309" s="39">
        <f t="shared" ref="D309:J309" si="80">+D219+D236+D280+D291+D307</f>
        <v>0</v>
      </c>
      <c r="E309" s="39">
        <f t="shared" si="80"/>
        <v>0</v>
      </c>
      <c r="F309" s="39">
        <f t="shared" si="80"/>
        <v>0</v>
      </c>
      <c r="G309" s="39">
        <f t="shared" si="80"/>
        <v>0</v>
      </c>
      <c r="H309" s="39">
        <f t="shared" si="80"/>
        <v>0</v>
      </c>
      <c r="I309" s="39">
        <f t="shared" si="80"/>
        <v>0</v>
      </c>
      <c r="J309" s="39">
        <f t="shared" si="80"/>
        <v>0</v>
      </c>
      <c r="L309" s="39">
        <f t="shared" ref="L309:R309" si="81">+L219+L236+L280+L291+L307</f>
        <v>0</v>
      </c>
      <c r="M309" s="39">
        <f t="shared" si="81"/>
        <v>0</v>
      </c>
      <c r="N309" s="39">
        <f t="shared" si="81"/>
        <v>0</v>
      </c>
      <c r="O309" s="39">
        <f t="shared" si="81"/>
        <v>0</v>
      </c>
      <c r="P309" s="39">
        <f t="shared" si="81"/>
        <v>0</v>
      </c>
      <c r="Q309" s="39">
        <f t="shared" si="81"/>
        <v>0</v>
      </c>
      <c r="R309" s="39">
        <f t="shared" si="81"/>
        <v>0</v>
      </c>
      <c r="T309" s="39">
        <f t="shared" ref="T309:Z309" si="82">+T219+T236+T280+T291+T307</f>
        <v>0</v>
      </c>
      <c r="U309" s="39">
        <f t="shared" si="82"/>
        <v>0</v>
      </c>
      <c r="V309" s="39">
        <f t="shared" si="82"/>
        <v>0</v>
      </c>
      <c r="W309" s="39">
        <f t="shared" si="82"/>
        <v>0</v>
      </c>
      <c r="X309" s="39">
        <f t="shared" si="82"/>
        <v>0</v>
      </c>
      <c r="Y309" s="39">
        <f t="shared" si="82"/>
        <v>0</v>
      </c>
      <c r="Z309" s="39">
        <f t="shared" si="82"/>
        <v>0</v>
      </c>
      <c r="AB309" s="39">
        <f t="shared" ref="AB309:AH309" si="83">+AB219+AB236+AB280+AB291+AB307</f>
        <v>0</v>
      </c>
      <c r="AC309" s="39">
        <f t="shared" si="83"/>
        <v>0</v>
      </c>
      <c r="AD309" s="39">
        <f t="shared" si="83"/>
        <v>0</v>
      </c>
      <c r="AE309" s="39">
        <f t="shared" si="83"/>
        <v>0</v>
      </c>
      <c r="AF309" s="39">
        <f t="shared" si="83"/>
        <v>0</v>
      </c>
      <c r="AG309" s="39">
        <f t="shared" si="83"/>
        <v>0</v>
      </c>
      <c r="AH309" s="39">
        <f t="shared" si="83"/>
        <v>0</v>
      </c>
    </row>
    <row r="310" spans="1:34" outlineLevel="2" x14ac:dyDescent="0.35">
      <c r="C310" s="56"/>
      <c r="D310" s="173"/>
      <c r="E310" s="172"/>
      <c r="F310" s="172"/>
      <c r="G310" s="172"/>
      <c r="H310" s="172"/>
      <c r="I310" s="172"/>
      <c r="J310" s="172"/>
      <c r="K310" s="48"/>
      <c r="L310" s="173"/>
      <c r="M310" s="172"/>
      <c r="N310" s="172"/>
      <c r="O310" s="172"/>
      <c r="P310" s="172"/>
      <c r="Q310" s="172"/>
      <c r="R310" s="172"/>
      <c r="T310" s="173"/>
      <c r="U310" s="172"/>
      <c r="V310" s="172"/>
      <c r="W310" s="172"/>
      <c r="X310" s="172"/>
      <c r="Y310" s="172"/>
      <c r="Z310" s="172"/>
      <c r="AB310" s="173"/>
      <c r="AC310" s="172"/>
      <c r="AD310" s="172"/>
      <c r="AE310" s="172"/>
      <c r="AF310" s="172"/>
      <c r="AG310" s="172"/>
      <c r="AH310" s="172"/>
    </row>
    <row r="311" spans="1:34" outlineLevel="2" x14ac:dyDescent="0.35">
      <c r="C311" s="38" t="s">
        <v>340</v>
      </c>
      <c r="D311" s="39">
        <f t="shared" ref="D311:J311" si="84">D85+D309</f>
        <v>0</v>
      </c>
      <c r="E311" s="39">
        <f t="shared" si="84"/>
        <v>0</v>
      </c>
      <c r="F311" s="39">
        <f t="shared" si="84"/>
        <v>0</v>
      </c>
      <c r="G311" s="39">
        <f t="shared" si="84"/>
        <v>0</v>
      </c>
      <c r="H311" s="39">
        <f t="shared" si="84"/>
        <v>0</v>
      </c>
      <c r="I311" s="39">
        <f t="shared" si="84"/>
        <v>0</v>
      </c>
      <c r="J311" s="39">
        <f t="shared" si="84"/>
        <v>0</v>
      </c>
      <c r="L311" s="39">
        <f t="shared" ref="L311:R311" si="85">L85+L309</f>
        <v>0</v>
      </c>
      <c r="M311" s="39">
        <f t="shared" si="85"/>
        <v>0</v>
      </c>
      <c r="N311" s="39">
        <f t="shared" si="85"/>
        <v>0</v>
      </c>
      <c r="O311" s="39">
        <f t="shared" si="85"/>
        <v>0</v>
      </c>
      <c r="P311" s="39">
        <f t="shared" si="85"/>
        <v>0</v>
      </c>
      <c r="Q311" s="39">
        <f t="shared" si="85"/>
        <v>0</v>
      </c>
      <c r="R311" s="39">
        <f t="shared" si="85"/>
        <v>0</v>
      </c>
      <c r="T311" s="39">
        <f t="shared" ref="T311:Z311" si="86">T85+T309</f>
        <v>0</v>
      </c>
      <c r="U311" s="39">
        <f t="shared" si="86"/>
        <v>0</v>
      </c>
      <c r="V311" s="39">
        <f t="shared" si="86"/>
        <v>0</v>
      </c>
      <c r="W311" s="39">
        <f t="shared" si="86"/>
        <v>0</v>
      </c>
      <c r="X311" s="39">
        <f t="shared" si="86"/>
        <v>0</v>
      </c>
      <c r="Y311" s="39">
        <f t="shared" si="86"/>
        <v>0</v>
      </c>
      <c r="Z311" s="39">
        <f t="shared" si="86"/>
        <v>0</v>
      </c>
      <c r="AB311" s="39">
        <f t="shared" ref="AB311:AH311" si="87">AB85+AB309</f>
        <v>0</v>
      </c>
      <c r="AC311" s="39">
        <f t="shared" si="87"/>
        <v>0</v>
      </c>
      <c r="AD311" s="39">
        <f t="shared" si="87"/>
        <v>0</v>
      </c>
      <c r="AE311" s="39">
        <f t="shared" si="87"/>
        <v>0</v>
      </c>
      <c r="AF311" s="39">
        <f t="shared" si="87"/>
        <v>0</v>
      </c>
      <c r="AG311" s="39">
        <f t="shared" si="87"/>
        <v>0</v>
      </c>
      <c r="AH311" s="39">
        <f t="shared" si="87"/>
        <v>0</v>
      </c>
    </row>
    <row r="312" spans="1:34" outlineLevel="1" x14ac:dyDescent="0.35">
      <c r="C312" s="56"/>
      <c r="D312" s="173"/>
      <c r="E312" s="172"/>
      <c r="F312" s="172"/>
      <c r="G312" s="172"/>
      <c r="H312" s="172"/>
      <c r="I312" s="172"/>
      <c r="J312" s="172"/>
      <c r="K312" s="48"/>
      <c r="L312" s="173"/>
      <c r="M312" s="172"/>
      <c r="N312" s="172"/>
      <c r="O312" s="172"/>
      <c r="P312" s="172"/>
      <c r="Q312" s="172"/>
      <c r="R312" s="172"/>
      <c r="T312" s="173"/>
      <c r="U312" s="172"/>
      <c r="V312" s="172"/>
      <c r="W312" s="172"/>
      <c r="X312" s="172"/>
      <c r="Y312" s="172"/>
      <c r="Z312" s="172"/>
      <c r="AB312" s="173"/>
      <c r="AC312" s="172"/>
      <c r="AD312" s="172"/>
      <c r="AE312" s="172"/>
      <c r="AF312" s="172"/>
      <c r="AG312" s="172"/>
      <c r="AH312" s="172"/>
    </row>
    <row r="313" spans="1:34" s="150" customFormat="1" ht="18.5" outlineLevel="1" x14ac:dyDescent="0.35">
      <c r="A313" s="15"/>
      <c r="C313" s="149" t="s">
        <v>342</v>
      </c>
      <c r="D313" s="174"/>
      <c r="E313" s="174"/>
      <c r="F313" s="174"/>
      <c r="G313" s="174"/>
      <c r="H313" s="174"/>
      <c r="I313" s="174"/>
      <c r="J313" s="174"/>
      <c r="K313" s="24"/>
      <c r="L313" s="174"/>
      <c r="M313" s="174"/>
      <c r="N313" s="174"/>
      <c r="O313" s="174"/>
      <c r="P313" s="174"/>
      <c r="Q313" s="174"/>
      <c r="R313" s="174"/>
      <c r="T313" s="174"/>
      <c r="U313" s="174"/>
      <c r="V313" s="174"/>
      <c r="W313" s="174"/>
      <c r="X313" s="174"/>
      <c r="Y313" s="174"/>
      <c r="Z313" s="174"/>
      <c r="AB313" s="174"/>
      <c r="AC313" s="174"/>
      <c r="AD313" s="174"/>
      <c r="AE313" s="174"/>
      <c r="AF313" s="174"/>
      <c r="AG313" s="174"/>
      <c r="AH313" s="174"/>
    </row>
    <row r="314" spans="1:34" outlineLevel="2" x14ac:dyDescent="0.35">
      <c r="C314" s="25"/>
      <c r="D314" s="173"/>
      <c r="E314" s="172"/>
      <c r="F314" s="172"/>
      <c r="G314" s="172"/>
      <c r="H314" s="172"/>
      <c r="I314" s="172"/>
      <c r="J314" s="172"/>
      <c r="K314" s="48"/>
      <c r="L314" s="173"/>
      <c r="M314" s="172"/>
      <c r="N314" s="172"/>
      <c r="O314" s="172"/>
      <c r="P314" s="172"/>
      <c r="Q314" s="172"/>
      <c r="R314" s="172"/>
      <c r="T314" s="173"/>
      <c r="U314" s="172"/>
      <c r="V314" s="172"/>
      <c r="W314" s="172"/>
      <c r="X314" s="172"/>
      <c r="Y314" s="172"/>
      <c r="Z314" s="172"/>
      <c r="AB314" s="173"/>
      <c r="AC314" s="172"/>
      <c r="AD314" s="172"/>
      <c r="AE314" s="172"/>
      <c r="AF314" s="172"/>
      <c r="AG314" s="172"/>
      <c r="AH314" s="172"/>
    </row>
    <row r="315" spans="1:34" outlineLevel="2" x14ac:dyDescent="0.35">
      <c r="C315" s="57" t="s">
        <v>343</v>
      </c>
      <c r="D315" s="192"/>
      <c r="E315" s="192"/>
      <c r="F315" s="192"/>
      <c r="G315" s="192"/>
      <c r="H315" s="192"/>
      <c r="I315" s="192"/>
      <c r="J315" s="192"/>
      <c r="K315" s="58"/>
      <c r="L315" s="192"/>
      <c r="M315" s="192"/>
      <c r="N315" s="192"/>
      <c r="O315" s="192"/>
      <c r="P315" s="192"/>
      <c r="Q315" s="192"/>
      <c r="R315" s="192"/>
      <c r="T315" s="192"/>
      <c r="U315" s="192"/>
      <c r="V315" s="192"/>
      <c r="W315" s="192"/>
      <c r="X315" s="192"/>
      <c r="Y315" s="192"/>
      <c r="Z315" s="192"/>
      <c r="AB315" s="192"/>
      <c r="AC315" s="192"/>
      <c r="AD315" s="192"/>
      <c r="AE315" s="192"/>
      <c r="AF315" s="192"/>
      <c r="AG315" s="192"/>
      <c r="AH315" s="192"/>
    </row>
    <row r="316" spans="1:34" outlineLevel="2" x14ac:dyDescent="0.35">
      <c r="C316" s="25"/>
      <c r="D316" s="173"/>
      <c r="E316" s="172"/>
      <c r="F316" s="172"/>
      <c r="G316" s="172"/>
      <c r="H316" s="172"/>
      <c r="I316" s="172"/>
      <c r="J316" s="172"/>
      <c r="K316" s="48"/>
      <c r="L316" s="173"/>
      <c r="M316" s="172"/>
      <c r="N316" s="172"/>
      <c r="O316" s="172"/>
      <c r="P316" s="172"/>
      <c r="Q316" s="172"/>
      <c r="R316" s="172"/>
      <c r="T316" s="173"/>
      <c r="U316" s="172"/>
      <c r="V316" s="172"/>
      <c r="W316" s="172"/>
      <c r="X316" s="172"/>
      <c r="Y316" s="172"/>
      <c r="Z316" s="172"/>
      <c r="AB316" s="173"/>
      <c r="AC316" s="172"/>
      <c r="AD316" s="172"/>
      <c r="AE316" s="172"/>
      <c r="AF316" s="172"/>
      <c r="AG316" s="172"/>
      <c r="AH316" s="172"/>
    </row>
    <row r="317" spans="1:34" outlineLevel="2" x14ac:dyDescent="0.35">
      <c r="C317" s="65" t="s">
        <v>344</v>
      </c>
      <c r="D317" s="159"/>
      <c r="E317" s="159"/>
      <c r="F317" s="159"/>
      <c r="G317" s="160"/>
      <c r="H317" s="156"/>
      <c r="I317" s="156"/>
      <c r="J317" s="156"/>
      <c r="K317" s="48"/>
      <c r="L317" s="159"/>
      <c r="M317" s="159"/>
      <c r="N317" s="159"/>
      <c r="O317" s="160"/>
      <c r="P317" s="156"/>
      <c r="Q317" s="156"/>
      <c r="R317" s="156"/>
      <c r="T317" s="159"/>
      <c r="U317" s="159"/>
      <c r="V317" s="159"/>
      <c r="W317" s="160"/>
      <c r="X317" s="156"/>
      <c r="Y317" s="156"/>
      <c r="Z317" s="156"/>
      <c r="AB317" s="159"/>
      <c r="AC317" s="159"/>
      <c r="AD317" s="159"/>
      <c r="AE317" s="160"/>
      <c r="AF317" s="156"/>
      <c r="AG317" s="156"/>
      <c r="AH317" s="156"/>
    </row>
    <row r="318" spans="1:34" outlineLevel="2" x14ac:dyDescent="0.35">
      <c r="C318" s="65" t="s">
        <v>346</v>
      </c>
      <c r="D318" s="159"/>
      <c r="E318" s="159"/>
      <c r="F318" s="159"/>
      <c r="G318" s="160"/>
      <c r="H318" s="156"/>
      <c r="I318" s="156"/>
      <c r="J318" s="156"/>
      <c r="K318" s="48"/>
      <c r="L318" s="159"/>
      <c r="M318" s="159"/>
      <c r="N318" s="159"/>
      <c r="O318" s="160"/>
      <c r="P318" s="156"/>
      <c r="Q318" s="156"/>
      <c r="R318" s="156"/>
      <c r="T318" s="159"/>
      <c r="U318" s="159"/>
      <c r="V318" s="159"/>
      <c r="W318" s="160"/>
      <c r="X318" s="156"/>
      <c r="Y318" s="156"/>
      <c r="Z318" s="156"/>
      <c r="AB318" s="159"/>
      <c r="AC318" s="159"/>
      <c r="AD318" s="159"/>
      <c r="AE318" s="160"/>
      <c r="AF318" s="156"/>
      <c r="AG318" s="156"/>
      <c r="AH318" s="156"/>
    </row>
    <row r="319" spans="1:34" outlineLevel="2" x14ac:dyDescent="0.35">
      <c r="C319" s="66" t="s">
        <v>348</v>
      </c>
      <c r="D319" s="159"/>
      <c r="E319" s="159"/>
      <c r="F319" s="159"/>
      <c r="G319" s="160"/>
      <c r="H319" s="156"/>
      <c r="I319" s="156"/>
      <c r="J319" s="156"/>
      <c r="K319" s="48"/>
      <c r="L319" s="159"/>
      <c r="M319" s="159"/>
      <c r="N319" s="159"/>
      <c r="O319" s="160"/>
      <c r="P319" s="156"/>
      <c r="Q319" s="156"/>
      <c r="R319" s="156"/>
      <c r="T319" s="159"/>
      <c r="U319" s="159"/>
      <c r="V319" s="159"/>
      <c r="W319" s="160"/>
      <c r="X319" s="156"/>
      <c r="Y319" s="156"/>
      <c r="Z319" s="156"/>
      <c r="AB319" s="159"/>
      <c r="AC319" s="159"/>
      <c r="AD319" s="159"/>
      <c r="AE319" s="160"/>
      <c r="AF319" s="156"/>
      <c r="AG319" s="156"/>
      <c r="AH319" s="156"/>
    </row>
    <row r="320" spans="1:34" outlineLevel="2" x14ac:dyDescent="0.35">
      <c r="C320" s="220" t="s">
        <v>350</v>
      </c>
      <c r="D320" s="159"/>
      <c r="E320" s="159"/>
      <c r="F320" s="159"/>
      <c r="G320" s="160"/>
      <c r="H320" s="156"/>
      <c r="I320" s="156"/>
      <c r="J320" s="156"/>
      <c r="K320" s="48"/>
      <c r="L320" s="159"/>
      <c r="M320" s="159"/>
      <c r="N320" s="159"/>
      <c r="O320" s="160"/>
      <c r="P320" s="156"/>
      <c r="Q320" s="156"/>
      <c r="R320" s="156"/>
      <c r="T320" s="159"/>
      <c r="U320" s="159"/>
      <c r="V320" s="159"/>
      <c r="W320" s="160"/>
      <c r="X320" s="156"/>
      <c r="Y320" s="156"/>
      <c r="Z320" s="156"/>
      <c r="AB320" s="159"/>
      <c r="AC320" s="159"/>
      <c r="AD320" s="159"/>
      <c r="AE320" s="160"/>
      <c r="AF320" s="156"/>
      <c r="AG320" s="156"/>
      <c r="AH320" s="156"/>
    </row>
    <row r="321" spans="3:34" outlineLevel="2" x14ac:dyDescent="0.35">
      <c r="C321" s="38" t="s">
        <v>352</v>
      </c>
      <c r="D321" s="43">
        <f t="shared" ref="D321:J321" si="88">SUM(D317:D320)</f>
        <v>0</v>
      </c>
      <c r="E321" s="43">
        <f t="shared" si="88"/>
        <v>0</v>
      </c>
      <c r="F321" s="43">
        <f t="shared" si="88"/>
        <v>0</v>
      </c>
      <c r="G321" s="39">
        <f t="shared" si="88"/>
        <v>0</v>
      </c>
      <c r="H321" s="39">
        <f t="shared" si="88"/>
        <v>0</v>
      </c>
      <c r="I321" s="39">
        <f t="shared" si="88"/>
        <v>0</v>
      </c>
      <c r="J321" s="39">
        <f t="shared" si="88"/>
        <v>0</v>
      </c>
      <c r="L321" s="43">
        <f t="shared" ref="L321:R321" si="89">SUM(L317:L320)</f>
        <v>0</v>
      </c>
      <c r="M321" s="43">
        <f t="shared" si="89"/>
        <v>0</v>
      </c>
      <c r="N321" s="43">
        <f t="shared" si="89"/>
        <v>0</v>
      </c>
      <c r="O321" s="39">
        <f t="shared" si="89"/>
        <v>0</v>
      </c>
      <c r="P321" s="39">
        <f t="shared" si="89"/>
        <v>0</v>
      </c>
      <c r="Q321" s="39">
        <f t="shared" si="89"/>
        <v>0</v>
      </c>
      <c r="R321" s="39">
        <f t="shared" si="89"/>
        <v>0</v>
      </c>
      <c r="T321" s="43">
        <f t="shared" ref="T321:Z321" si="90">SUM(T317:T320)</f>
        <v>0</v>
      </c>
      <c r="U321" s="43">
        <f t="shared" si="90"/>
        <v>0</v>
      </c>
      <c r="V321" s="43">
        <f t="shared" si="90"/>
        <v>0</v>
      </c>
      <c r="W321" s="39">
        <f t="shared" si="90"/>
        <v>0</v>
      </c>
      <c r="X321" s="39">
        <f t="shared" si="90"/>
        <v>0</v>
      </c>
      <c r="Y321" s="39">
        <f t="shared" si="90"/>
        <v>0</v>
      </c>
      <c r="Z321" s="39">
        <f t="shared" si="90"/>
        <v>0</v>
      </c>
      <c r="AB321" s="43">
        <f t="shared" ref="AB321:AH321" si="91">SUM(AB317:AB320)</f>
        <v>0</v>
      </c>
      <c r="AC321" s="43">
        <f t="shared" si="91"/>
        <v>0</v>
      </c>
      <c r="AD321" s="43">
        <f t="shared" si="91"/>
        <v>0</v>
      </c>
      <c r="AE321" s="39">
        <f t="shared" si="91"/>
        <v>0</v>
      </c>
      <c r="AF321" s="39">
        <f t="shared" si="91"/>
        <v>0</v>
      </c>
      <c r="AG321" s="39">
        <f t="shared" si="91"/>
        <v>0</v>
      </c>
      <c r="AH321" s="39">
        <f t="shared" si="91"/>
        <v>0</v>
      </c>
    </row>
    <row r="322" spans="3:34" outlineLevel="2" x14ac:dyDescent="0.35">
      <c r="C322" s="25"/>
      <c r="D322" s="173"/>
      <c r="E322" s="172"/>
      <c r="F322" s="172"/>
      <c r="G322" s="172"/>
      <c r="H322" s="172"/>
      <c r="I322" s="172"/>
      <c r="J322" s="172"/>
      <c r="K322" s="48"/>
      <c r="L322" s="173"/>
      <c r="M322" s="172"/>
      <c r="N322" s="172"/>
      <c r="O322" s="172"/>
      <c r="P322" s="172"/>
      <c r="Q322" s="172"/>
      <c r="R322" s="172"/>
      <c r="T322" s="173"/>
      <c r="U322" s="172"/>
      <c r="V322" s="172"/>
      <c r="W322" s="172"/>
      <c r="X322" s="172"/>
      <c r="Y322" s="172"/>
      <c r="Z322" s="172"/>
      <c r="AB322" s="173"/>
      <c r="AC322" s="172"/>
      <c r="AD322" s="172"/>
      <c r="AE322" s="172"/>
      <c r="AF322" s="172"/>
      <c r="AG322" s="172"/>
      <c r="AH322" s="172"/>
    </row>
    <row r="323" spans="3:34" outlineLevel="2" x14ac:dyDescent="0.35">
      <c r="C323" s="57" t="s">
        <v>353</v>
      </c>
      <c r="D323" s="192"/>
      <c r="E323" s="192"/>
      <c r="F323" s="192"/>
      <c r="G323" s="192"/>
      <c r="H323" s="192"/>
      <c r="I323" s="192"/>
      <c r="J323" s="192"/>
      <c r="K323" s="58"/>
      <c r="L323" s="192"/>
      <c r="M323" s="192"/>
      <c r="N323" s="192"/>
      <c r="O323" s="192"/>
      <c r="P323" s="192"/>
      <c r="Q323" s="192"/>
      <c r="R323" s="192"/>
      <c r="T323" s="192"/>
      <c r="U323" s="192"/>
      <c r="V323" s="192"/>
      <c r="W323" s="192"/>
      <c r="X323" s="192"/>
      <c r="Y323" s="192"/>
      <c r="Z323" s="192"/>
      <c r="AB323" s="192"/>
      <c r="AC323" s="192"/>
      <c r="AD323" s="192"/>
      <c r="AE323" s="192"/>
      <c r="AF323" s="192"/>
      <c r="AG323" s="192"/>
      <c r="AH323" s="192"/>
    </row>
    <row r="324" spans="3:34" outlineLevel="2" x14ac:dyDescent="0.35">
      <c r="C324" s="25"/>
      <c r="D324" s="173"/>
      <c r="E324" s="172"/>
      <c r="F324" s="172"/>
      <c r="G324" s="172"/>
      <c r="H324" s="172"/>
      <c r="I324" s="172"/>
      <c r="J324" s="172"/>
      <c r="K324" s="48"/>
      <c r="L324" s="173"/>
      <c r="M324" s="172"/>
      <c r="N324" s="172"/>
      <c r="O324" s="172"/>
      <c r="P324" s="172"/>
      <c r="Q324" s="172"/>
      <c r="R324" s="172"/>
      <c r="T324" s="173"/>
      <c r="U324" s="172"/>
      <c r="V324" s="172"/>
      <c r="W324" s="172"/>
      <c r="X324" s="172"/>
      <c r="Y324" s="172"/>
      <c r="Z324" s="172"/>
      <c r="AB324" s="173"/>
      <c r="AC324" s="172"/>
      <c r="AD324" s="172"/>
      <c r="AE324" s="172"/>
      <c r="AF324" s="172"/>
      <c r="AG324" s="172"/>
      <c r="AH324" s="172"/>
    </row>
    <row r="325" spans="3:34" outlineLevel="2" x14ac:dyDescent="0.35">
      <c r="C325" s="65" t="s">
        <v>344</v>
      </c>
      <c r="D325" s="159"/>
      <c r="E325" s="159"/>
      <c r="F325" s="159"/>
      <c r="G325" s="160"/>
      <c r="H325" s="156"/>
      <c r="I325" s="156"/>
      <c r="J325" s="156"/>
      <c r="K325" s="48"/>
      <c r="L325" s="159"/>
      <c r="M325" s="159"/>
      <c r="N325" s="159"/>
      <c r="O325" s="160"/>
      <c r="P325" s="156"/>
      <c r="Q325" s="156"/>
      <c r="R325" s="156"/>
      <c r="T325" s="159"/>
      <c r="U325" s="159"/>
      <c r="V325" s="159"/>
      <c r="W325" s="160"/>
      <c r="X325" s="156"/>
      <c r="Y325" s="156"/>
      <c r="Z325" s="156"/>
      <c r="AB325" s="159"/>
      <c r="AC325" s="159"/>
      <c r="AD325" s="159"/>
      <c r="AE325" s="160"/>
      <c r="AF325" s="156"/>
      <c r="AG325" s="156"/>
      <c r="AH325" s="156"/>
    </row>
    <row r="326" spans="3:34" outlineLevel="2" x14ac:dyDescent="0.35">
      <c r="C326" s="65" t="s">
        <v>346</v>
      </c>
      <c r="D326" s="159"/>
      <c r="E326" s="159"/>
      <c r="F326" s="159"/>
      <c r="G326" s="160"/>
      <c r="H326" s="156"/>
      <c r="I326" s="156"/>
      <c r="J326" s="156"/>
      <c r="K326" s="48"/>
      <c r="L326" s="159"/>
      <c r="M326" s="159"/>
      <c r="N326" s="159"/>
      <c r="O326" s="160"/>
      <c r="P326" s="156"/>
      <c r="Q326" s="156"/>
      <c r="R326" s="156"/>
      <c r="T326" s="159"/>
      <c r="U326" s="159"/>
      <c r="V326" s="159"/>
      <c r="W326" s="160"/>
      <c r="X326" s="156"/>
      <c r="Y326" s="156"/>
      <c r="Z326" s="156"/>
      <c r="AB326" s="159"/>
      <c r="AC326" s="159"/>
      <c r="AD326" s="159"/>
      <c r="AE326" s="160"/>
      <c r="AF326" s="156"/>
      <c r="AG326" s="156"/>
      <c r="AH326" s="156"/>
    </row>
    <row r="327" spans="3:34" outlineLevel="2" x14ac:dyDescent="0.35">
      <c r="C327" s="66" t="s">
        <v>348</v>
      </c>
      <c r="D327" s="159"/>
      <c r="E327" s="159"/>
      <c r="F327" s="159"/>
      <c r="G327" s="160"/>
      <c r="H327" s="156"/>
      <c r="I327" s="156"/>
      <c r="J327" s="156"/>
      <c r="K327" s="48"/>
      <c r="L327" s="159"/>
      <c r="M327" s="159"/>
      <c r="N327" s="159"/>
      <c r="O327" s="160"/>
      <c r="P327" s="156"/>
      <c r="Q327" s="156"/>
      <c r="R327" s="156"/>
      <c r="T327" s="159"/>
      <c r="U327" s="159"/>
      <c r="V327" s="159"/>
      <c r="W327" s="160"/>
      <c r="X327" s="156"/>
      <c r="Y327" s="156"/>
      <c r="Z327" s="156"/>
      <c r="AB327" s="159"/>
      <c r="AC327" s="159"/>
      <c r="AD327" s="159"/>
      <c r="AE327" s="160"/>
      <c r="AF327" s="156"/>
      <c r="AG327" s="156"/>
      <c r="AH327" s="156"/>
    </row>
    <row r="328" spans="3:34" outlineLevel="2" x14ac:dyDescent="0.35">
      <c r="C328" s="220" t="s">
        <v>350</v>
      </c>
      <c r="D328" s="159"/>
      <c r="E328" s="159"/>
      <c r="F328" s="159"/>
      <c r="G328" s="160"/>
      <c r="H328" s="156"/>
      <c r="I328" s="156"/>
      <c r="J328" s="156"/>
      <c r="K328" s="48"/>
      <c r="L328" s="159"/>
      <c r="M328" s="159"/>
      <c r="N328" s="159"/>
      <c r="O328" s="160"/>
      <c r="P328" s="156"/>
      <c r="Q328" s="156"/>
      <c r="R328" s="156"/>
      <c r="T328" s="159"/>
      <c r="U328" s="159"/>
      <c r="V328" s="159"/>
      <c r="W328" s="160"/>
      <c r="X328" s="156"/>
      <c r="Y328" s="156"/>
      <c r="Z328" s="156"/>
      <c r="AB328" s="159"/>
      <c r="AC328" s="159"/>
      <c r="AD328" s="159"/>
      <c r="AE328" s="160"/>
      <c r="AF328" s="156"/>
      <c r="AG328" s="156"/>
      <c r="AH328" s="156"/>
    </row>
    <row r="329" spans="3:34" outlineLevel="2" x14ac:dyDescent="0.35">
      <c r="C329" s="38" t="s">
        <v>360</v>
      </c>
      <c r="D329" s="43">
        <f t="shared" ref="D329:J329" si="92">SUM(D325:D328)</f>
        <v>0</v>
      </c>
      <c r="E329" s="43">
        <f t="shared" si="92"/>
        <v>0</v>
      </c>
      <c r="F329" s="43">
        <f t="shared" si="92"/>
        <v>0</v>
      </c>
      <c r="G329" s="39">
        <f t="shared" si="92"/>
        <v>0</v>
      </c>
      <c r="H329" s="39">
        <f t="shared" si="92"/>
        <v>0</v>
      </c>
      <c r="I329" s="39">
        <f t="shared" si="92"/>
        <v>0</v>
      </c>
      <c r="J329" s="39">
        <f t="shared" si="92"/>
        <v>0</v>
      </c>
      <c r="L329" s="43">
        <f t="shared" ref="L329:R329" si="93">SUM(L325:L328)</f>
        <v>0</v>
      </c>
      <c r="M329" s="43">
        <f t="shared" si="93"/>
        <v>0</v>
      </c>
      <c r="N329" s="43">
        <f t="shared" si="93"/>
        <v>0</v>
      </c>
      <c r="O329" s="39">
        <f t="shared" si="93"/>
        <v>0</v>
      </c>
      <c r="P329" s="39">
        <f t="shared" si="93"/>
        <v>0</v>
      </c>
      <c r="Q329" s="39">
        <f t="shared" si="93"/>
        <v>0</v>
      </c>
      <c r="R329" s="39">
        <f t="shared" si="93"/>
        <v>0</v>
      </c>
      <c r="T329" s="43">
        <f t="shared" ref="T329:Z329" si="94">SUM(T325:T328)</f>
        <v>0</v>
      </c>
      <c r="U329" s="43">
        <f t="shared" si="94"/>
        <v>0</v>
      </c>
      <c r="V329" s="43">
        <f t="shared" si="94"/>
        <v>0</v>
      </c>
      <c r="W329" s="39">
        <f t="shared" si="94"/>
        <v>0</v>
      </c>
      <c r="X329" s="39">
        <f t="shared" si="94"/>
        <v>0</v>
      </c>
      <c r="Y329" s="39">
        <f t="shared" si="94"/>
        <v>0</v>
      </c>
      <c r="Z329" s="39">
        <f t="shared" si="94"/>
        <v>0</v>
      </c>
      <c r="AB329" s="43">
        <f t="shared" ref="AB329:AH329" si="95">SUM(AB325:AB328)</f>
        <v>0</v>
      </c>
      <c r="AC329" s="43">
        <f t="shared" si="95"/>
        <v>0</v>
      </c>
      <c r="AD329" s="43">
        <f t="shared" si="95"/>
        <v>0</v>
      </c>
      <c r="AE329" s="39">
        <f t="shared" si="95"/>
        <v>0</v>
      </c>
      <c r="AF329" s="39">
        <f t="shared" si="95"/>
        <v>0</v>
      </c>
      <c r="AG329" s="39">
        <f t="shared" si="95"/>
        <v>0</v>
      </c>
      <c r="AH329" s="39">
        <f t="shared" si="95"/>
        <v>0</v>
      </c>
    </row>
    <row r="330" spans="3:34" outlineLevel="2" x14ac:dyDescent="0.35">
      <c r="C330" s="25"/>
      <c r="D330" s="173"/>
      <c r="E330" s="173"/>
      <c r="F330" s="173"/>
      <c r="G330" s="173"/>
      <c r="H330" s="173"/>
      <c r="I330" s="173"/>
      <c r="J330" s="173"/>
      <c r="K330" s="48"/>
      <c r="L330" s="173"/>
      <c r="M330" s="173"/>
      <c r="N330" s="173"/>
      <c r="O330" s="173"/>
      <c r="P330" s="173"/>
      <c r="Q330" s="173"/>
      <c r="R330" s="173"/>
      <c r="T330" s="173"/>
      <c r="U330" s="173"/>
      <c r="V330" s="173"/>
      <c r="W330" s="173"/>
      <c r="X330" s="173"/>
      <c r="Y330" s="173"/>
      <c r="Z330" s="173"/>
      <c r="AB330" s="173"/>
      <c r="AC330" s="173"/>
      <c r="AD330" s="173"/>
      <c r="AE330" s="173"/>
      <c r="AF330" s="173"/>
      <c r="AG330" s="173"/>
      <c r="AH330" s="173"/>
    </row>
    <row r="331" spans="3:34" outlineLevel="2" x14ac:dyDescent="0.35">
      <c r="C331" s="57" t="s">
        <v>361</v>
      </c>
      <c r="D331" s="192"/>
      <c r="E331" s="192"/>
      <c r="F331" s="192"/>
      <c r="G331" s="192"/>
      <c r="H331" s="192"/>
      <c r="I331" s="192"/>
      <c r="J331" s="192"/>
      <c r="K331" s="58"/>
      <c r="L331" s="192"/>
      <c r="M331" s="192"/>
      <c r="N331" s="192"/>
      <c r="O331" s="192"/>
      <c r="P331" s="192"/>
      <c r="Q331" s="192"/>
      <c r="R331" s="192"/>
      <c r="T331" s="192"/>
      <c r="U331" s="192"/>
      <c r="V331" s="192"/>
      <c r="W331" s="192"/>
      <c r="X331" s="192"/>
      <c r="Y331" s="192"/>
      <c r="Z331" s="192"/>
      <c r="AB331" s="192"/>
      <c r="AC331" s="192"/>
      <c r="AD331" s="192"/>
      <c r="AE331" s="192"/>
      <c r="AF331" s="192"/>
      <c r="AG331" s="192"/>
      <c r="AH331" s="192"/>
    </row>
    <row r="332" spans="3:34" outlineLevel="2" x14ac:dyDescent="0.35">
      <c r="C332" s="25"/>
      <c r="D332" s="173"/>
      <c r="E332" s="173"/>
      <c r="F332" s="173"/>
      <c r="G332" s="173"/>
      <c r="H332" s="173"/>
      <c r="I332" s="173"/>
      <c r="J332" s="173"/>
      <c r="K332" s="48"/>
      <c r="L332" s="173"/>
      <c r="M332" s="173"/>
      <c r="N332" s="173"/>
      <c r="O332" s="173"/>
      <c r="P332" s="173"/>
      <c r="Q332" s="173"/>
      <c r="R332" s="173"/>
      <c r="T332" s="173"/>
      <c r="U332" s="173"/>
      <c r="V332" s="173"/>
      <c r="W332" s="173"/>
      <c r="X332" s="173"/>
      <c r="Y332" s="173"/>
      <c r="Z332" s="173"/>
      <c r="AB332" s="173"/>
      <c r="AC332" s="173"/>
      <c r="AD332" s="173"/>
      <c r="AE332" s="173"/>
      <c r="AF332" s="173"/>
      <c r="AG332" s="173"/>
      <c r="AH332" s="173"/>
    </row>
    <row r="333" spans="3:34" outlineLevel="2" x14ac:dyDescent="0.35">
      <c r="C333" s="66" t="s">
        <v>362</v>
      </c>
      <c r="D333" s="159"/>
      <c r="E333" s="159"/>
      <c r="F333" s="159"/>
      <c r="G333" s="210"/>
      <c r="H333" s="159"/>
      <c r="I333" s="159"/>
      <c r="J333" s="210"/>
      <c r="K333" s="48"/>
      <c r="L333" s="159"/>
      <c r="M333" s="159"/>
      <c r="N333" s="159"/>
      <c r="O333" s="210"/>
      <c r="P333" s="159"/>
      <c r="Q333" s="159"/>
      <c r="R333" s="210"/>
      <c r="T333" s="159"/>
      <c r="U333" s="159"/>
      <c r="V333" s="159"/>
      <c r="W333" s="210"/>
      <c r="X333" s="159"/>
      <c r="Y333" s="159"/>
      <c r="Z333" s="210"/>
      <c r="AB333" s="159"/>
      <c r="AC333" s="159"/>
      <c r="AD333" s="159"/>
      <c r="AE333" s="210"/>
      <c r="AF333" s="159"/>
      <c r="AG333" s="159"/>
      <c r="AH333" s="210"/>
    </row>
    <row r="334" spans="3:34" outlineLevel="2" x14ac:dyDescent="0.35">
      <c r="C334" s="25"/>
      <c r="D334" s="173"/>
      <c r="E334" s="173"/>
      <c r="F334" s="173"/>
      <c r="G334" s="173"/>
      <c r="H334" s="173"/>
      <c r="I334" s="173"/>
      <c r="J334" s="173"/>
      <c r="K334" s="48"/>
      <c r="L334" s="173"/>
      <c r="M334" s="173"/>
      <c r="N334" s="173"/>
      <c r="O334" s="173"/>
      <c r="P334" s="173"/>
      <c r="Q334" s="173"/>
      <c r="R334" s="173"/>
      <c r="T334" s="173"/>
      <c r="U334" s="173"/>
      <c r="V334" s="173"/>
      <c r="W334" s="173"/>
      <c r="X334" s="173"/>
      <c r="Y334" s="173"/>
      <c r="Z334" s="173"/>
      <c r="AB334" s="173"/>
      <c r="AC334" s="173"/>
      <c r="AD334" s="173"/>
      <c r="AE334" s="173"/>
      <c r="AF334" s="173"/>
      <c r="AG334" s="173"/>
      <c r="AH334" s="173"/>
    </row>
    <row r="335" spans="3:34" outlineLevel="2" x14ac:dyDescent="0.35">
      <c r="C335" s="57" t="s">
        <v>364</v>
      </c>
      <c r="D335" s="192"/>
      <c r="E335" s="192"/>
      <c r="F335" s="192"/>
      <c r="G335" s="192"/>
      <c r="H335" s="192"/>
      <c r="I335" s="192"/>
      <c r="J335" s="192"/>
      <c r="K335" s="58"/>
      <c r="L335" s="192"/>
      <c r="M335" s="192"/>
      <c r="N335" s="192"/>
      <c r="O335" s="192"/>
      <c r="P335" s="192"/>
      <c r="Q335" s="192"/>
      <c r="R335" s="192"/>
      <c r="T335" s="192"/>
      <c r="U335" s="192"/>
      <c r="V335" s="192"/>
      <c r="W335" s="192"/>
      <c r="X335" s="192"/>
      <c r="Y335" s="192"/>
      <c r="Z335" s="192"/>
      <c r="AB335" s="192"/>
      <c r="AC335" s="192"/>
      <c r="AD335" s="192"/>
      <c r="AE335" s="192"/>
      <c r="AF335" s="192"/>
      <c r="AG335" s="192"/>
      <c r="AH335" s="192"/>
    </row>
    <row r="336" spans="3:34" outlineLevel="2" x14ac:dyDescent="0.35">
      <c r="C336" s="25"/>
      <c r="D336" s="173"/>
      <c r="E336" s="173"/>
      <c r="F336" s="173"/>
      <c r="G336" s="173"/>
      <c r="H336" s="173"/>
      <c r="I336" s="173"/>
      <c r="J336" s="173"/>
      <c r="K336" s="48"/>
      <c r="L336" s="173"/>
      <c r="M336" s="173"/>
      <c r="N336" s="173"/>
      <c r="O336" s="173"/>
      <c r="P336" s="173"/>
      <c r="Q336" s="173"/>
      <c r="R336" s="173"/>
      <c r="T336" s="173"/>
      <c r="U336" s="173"/>
      <c r="V336" s="173"/>
      <c r="W336" s="173"/>
      <c r="X336" s="173"/>
      <c r="Y336" s="173"/>
      <c r="Z336" s="173"/>
      <c r="AB336" s="173"/>
      <c r="AC336" s="173"/>
      <c r="AD336" s="173"/>
      <c r="AE336" s="173"/>
      <c r="AF336" s="173"/>
      <c r="AG336" s="173"/>
      <c r="AH336" s="173"/>
    </row>
    <row r="337" spans="2:34" outlineLevel="2" x14ac:dyDescent="0.35">
      <c r="C337" s="65" t="s">
        <v>365</v>
      </c>
      <c r="D337" s="159"/>
      <c r="E337" s="159"/>
      <c r="F337" s="159"/>
      <c r="G337" s="210"/>
      <c r="H337" s="159"/>
      <c r="I337" s="159"/>
      <c r="J337" s="210"/>
      <c r="K337" s="48"/>
      <c r="L337" s="159"/>
      <c r="M337" s="159"/>
      <c r="N337" s="159"/>
      <c r="O337" s="210"/>
      <c r="P337" s="159"/>
      <c r="Q337" s="159"/>
      <c r="R337" s="210"/>
      <c r="T337" s="159"/>
      <c r="U337" s="159"/>
      <c r="V337" s="159"/>
      <c r="W337" s="210"/>
      <c r="X337" s="159"/>
      <c r="Y337" s="159"/>
      <c r="Z337" s="210"/>
      <c r="AB337" s="159"/>
      <c r="AC337" s="159"/>
      <c r="AD337" s="159"/>
      <c r="AE337" s="210"/>
      <c r="AF337" s="159"/>
      <c r="AG337" s="159"/>
      <c r="AH337" s="210"/>
    </row>
    <row r="338" spans="2:34" outlineLevel="2" x14ac:dyDescent="0.35">
      <c r="C338" s="25"/>
      <c r="D338" s="173"/>
      <c r="E338" s="173"/>
      <c r="F338" s="173"/>
      <c r="G338" s="173"/>
      <c r="H338" s="173"/>
      <c r="I338" s="173"/>
      <c r="J338" s="173"/>
      <c r="K338" s="48"/>
      <c r="L338" s="173"/>
      <c r="M338" s="173"/>
      <c r="N338" s="173"/>
      <c r="O338" s="173"/>
      <c r="P338" s="173"/>
      <c r="Q338" s="173"/>
      <c r="R338" s="173"/>
      <c r="T338" s="173"/>
      <c r="U338" s="173"/>
      <c r="V338" s="173"/>
      <c r="W338" s="173"/>
      <c r="X338" s="173"/>
      <c r="Y338" s="173"/>
      <c r="Z338" s="173"/>
      <c r="AB338" s="173"/>
      <c r="AC338" s="173"/>
      <c r="AD338" s="173"/>
      <c r="AE338" s="173"/>
      <c r="AF338" s="173"/>
      <c r="AG338" s="173"/>
      <c r="AH338" s="173"/>
    </row>
    <row r="339" spans="2:34" outlineLevel="2" x14ac:dyDescent="0.35">
      <c r="C339" s="57" t="s">
        <v>367</v>
      </c>
      <c r="D339" s="192"/>
      <c r="E339" s="192"/>
      <c r="F339" s="192"/>
      <c r="G339" s="192"/>
      <c r="H339" s="192"/>
      <c r="I339" s="192"/>
      <c r="J339" s="192"/>
      <c r="K339" s="58"/>
      <c r="L339" s="192"/>
      <c r="M339" s="192"/>
      <c r="N339" s="192"/>
      <c r="O339" s="192"/>
      <c r="P339" s="192"/>
      <c r="Q339" s="192"/>
      <c r="R339" s="192"/>
      <c r="T339" s="192"/>
      <c r="U339" s="192"/>
      <c r="V339" s="192"/>
      <c r="W339" s="192"/>
      <c r="X339" s="192"/>
      <c r="Y339" s="192"/>
      <c r="Z339" s="192"/>
      <c r="AB339" s="192"/>
      <c r="AC339" s="192"/>
      <c r="AD339" s="192"/>
      <c r="AE339" s="192"/>
      <c r="AF339" s="192"/>
      <c r="AG339" s="192"/>
      <c r="AH339" s="192"/>
    </row>
    <row r="340" spans="2:34" outlineLevel="2" x14ac:dyDescent="0.35">
      <c r="C340" s="25"/>
      <c r="D340" s="173"/>
      <c r="E340" s="173"/>
      <c r="F340" s="173"/>
      <c r="G340" s="173"/>
      <c r="H340" s="173"/>
      <c r="I340" s="173"/>
      <c r="J340" s="173"/>
      <c r="K340" s="48"/>
      <c r="L340" s="173"/>
      <c r="M340" s="173"/>
      <c r="N340" s="173"/>
      <c r="O340" s="173"/>
      <c r="P340" s="173"/>
      <c r="Q340" s="173"/>
      <c r="R340" s="173"/>
      <c r="T340" s="173"/>
      <c r="U340" s="173"/>
      <c r="V340" s="173"/>
      <c r="W340" s="173"/>
      <c r="X340" s="173"/>
      <c r="Y340" s="173"/>
      <c r="Z340" s="173"/>
      <c r="AB340" s="173"/>
      <c r="AC340" s="173"/>
      <c r="AD340" s="173"/>
      <c r="AE340" s="173"/>
      <c r="AF340" s="173"/>
      <c r="AG340" s="173"/>
      <c r="AH340" s="173"/>
    </row>
    <row r="341" spans="2:34" outlineLevel="2" x14ac:dyDescent="0.35">
      <c r="C341" s="66" t="s">
        <v>368</v>
      </c>
      <c r="D341" s="159"/>
      <c r="E341" s="210"/>
      <c r="F341" s="159"/>
      <c r="G341" s="210"/>
      <c r="H341" s="159"/>
      <c r="I341" s="159"/>
      <c r="J341" s="210"/>
      <c r="K341" s="48"/>
      <c r="L341" s="159"/>
      <c r="M341" s="210"/>
      <c r="N341" s="159"/>
      <c r="O341" s="210"/>
      <c r="P341" s="159"/>
      <c r="Q341" s="159"/>
      <c r="R341" s="210"/>
      <c r="T341" s="159"/>
      <c r="U341" s="210"/>
      <c r="V341" s="159"/>
      <c r="W341" s="210"/>
      <c r="X341" s="159"/>
      <c r="Y341" s="159"/>
      <c r="Z341" s="210"/>
      <c r="AB341" s="159"/>
      <c r="AC341" s="210"/>
      <c r="AD341" s="159"/>
      <c r="AE341" s="210"/>
      <c r="AF341" s="159"/>
      <c r="AG341" s="159"/>
      <c r="AH341" s="210"/>
    </row>
    <row r="342" spans="2:34" outlineLevel="2" x14ac:dyDescent="0.35">
      <c r="C342" s="66" t="s">
        <v>370</v>
      </c>
      <c r="D342" s="159"/>
      <c r="E342" s="210"/>
      <c r="F342" s="159"/>
      <c r="G342" s="210"/>
      <c r="H342" s="159"/>
      <c r="I342" s="159"/>
      <c r="J342" s="210"/>
      <c r="K342" s="48"/>
      <c r="L342" s="159"/>
      <c r="M342" s="210"/>
      <c r="N342" s="159"/>
      <c r="O342" s="210"/>
      <c r="P342" s="159"/>
      <c r="Q342" s="159"/>
      <c r="R342" s="210"/>
      <c r="T342" s="159"/>
      <c r="U342" s="210"/>
      <c r="V342" s="159"/>
      <c r="W342" s="210"/>
      <c r="X342" s="159"/>
      <c r="Y342" s="159"/>
      <c r="Z342" s="210"/>
      <c r="AB342" s="159"/>
      <c r="AC342" s="210"/>
      <c r="AD342" s="159"/>
      <c r="AE342" s="210"/>
      <c r="AF342" s="159"/>
      <c r="AG342" s="159"/>
      <c r="AH342" s="210"/>
    </row>
    <row r="343" spans="2:34" outlineLevel="2" x14ac:dyDescent="0.35">
      <c r="C343" s="222" t="s">
        <v>372</v>
      </c>
      <c r="D343" s="159"/>
      <c r="E343" s="210"/>
      <c r="F343" s="159"/>
      <c r="G343" s="210"/>
      <c r="H343" s="159"/>
      <c r="I343" s="159"/>
      <c r="J343" s="210"/>
      <c r="K343" s="48"/>
      <c r="L343" s="159"/>
      <c r="M343" s="210"/>
      <c r="N343" s="159"/>
      <c r="O343" s="210"/>
      <c r="P343" s="159"/>
      <c r="Q343" s="159"/>
      <c r="R343" s="210"/>
      <c r="T343" s="159"/>
      <c r="U343" s="210"/>
      <c r="V343" s="159"/>
      <c r="W343" s="210"/>
      <c r="X343" s="159"/>
      <c r="Y343" s="159"/>
      <c r="Z343" s="210"/>
      <c r="AB343" s="159"/>
      <c r="AC343" s="210"/>
      <c r="AD343" s="159"/>
      <c r="AE343" s="210"/>
      <c r="AF343" s="159"/>
      <c r="AG343" s="159"/>
      <c r="AH343" s="210"/>
    </row>
    <row r="344" spans="2:34" outlineLevel="2" x14ac:dyDescent="0.35">
      <c r="C344" s="223" t="s">
        <v>374</v>
      </c>
      <c r="D344" s="43">
        <f t="shared" ref="D344:J344" si="96">SUM(D341:D343)</f>
        <v>0</v>
      </c>
      <c r="E344" s="39">
        <f t="shared" si="96"/>
        <v>0</v>
      </c>
      <c r="F344" s="43">
        <f t="shared" si="96"/>
        <v>0</v>
      </c>
      <c r="G344" s="39">
        <f t="shared" si="96"/>
        <v>0</v>
      </c>
      <c r="H344" s="43">
        <f t="shared" si="96"/>
        <v>0</v>
      </c>
      <c r="I344" s="43">
        <f t="shared" si="96"/>
        <v>0</v>
      </c>
      <c r="J344" s="39">
        <f t="shared" si="96"/>
        <v>0</v>
      </c>
      <c r="K344" s="48"/>
      <c r="L344" s="43">
        <f t="shared" ref="L344:R344" si="97">SUM(L341:L343)</f>
        <v>0</v>
      </c>
      <c r="M344" s="39">
        <f t="shared" si="97"/>
        <v>0</v>
      </c>
      <c r="N344" s="43">
        <f t="shared" si="97"/>
        <v>0</v>
      </c>
      <c r="O344" s="39">
        <f t="shared" si="97"/>
        <v>0</v>
      </c>
      <c r="P344" s="43">
        <f t="shared" si="97"/>
        <v>0</v>
      </c>
      <c r="Q344" s="43">
        <f t="shared" si="97"/>
        <v>0</v>
      </c>
      <c r="R344" s="39">
        <f t="shared" si="97"/>
        <v>0</v>
      </c>
      <c r="T344" s="43">
        <f t="shared" ref="T344:Z344" si="98">SUM(T341:T343)</f>
        <v>0</v>
      </c>
      <c r="U344" s="39">
        <f t="shared" si="98"/>
        <v>0</v>
      </c>
      <c r="V344" s="43">
        <f t="shared" si="98"/>
        <v>0</v>
      </c>
      <c r="W344" s="39">
        <f t="shared" si="98"/>
        <v>0</v>
      </c>
      <c r="X344" s="43">
        <f t="shared" si="98"/>
        <v>0</v>
      </c>
      <c r="Y344" s="43">
        <f t="shared" si="98"/>
        <v>0</v>
      </c>
      <c r="Z344" s="39">
        <f t="shared" si="98"/>
        <v>0</v>
      </c>
      <c r="AB344" s="43">
        <f t="shared" ref="AB344:AH344" si="99">SUM(AB341:AB343)</f>
        <v>0</v>
      </c>
      <c r="AC344" s="39">
        <f t="shared" si="99"/>
        <v>0</v>
      </c>
      <c r="AD344" s="43">
        <f t="shared" si="99"/>
        <v>0</v>
      </c>
      <c r="AE344" s="39">
        <f t="shared" si="99"/>
        <v>0</v>
      </c>
      <c r="AF344" s="43">
        <f t="shared" si="99"/>
        <v>0</v>
      </c>
      <c r="AG344" s="43">
        <f t="shared" si="99"/>
        <v>0</v>
      </c>
      <c r="AH344" s="39">
        <f t="shared" si="99"/>
        <v>0</v>
      </c>
    </row>
    <row r="345" spans="2:34" outlineLevel="2" x14ac:dyDescent="0.35">
      <c r="C345" s="56"/>
      <c r="D345" s="173"/>
      <c r="E345" s="173"/>
      <c r="F345" s="173"/>
      <c r="G345" s="173"/>
      <c r="H345" s="173"/>
      <c r="I345" s="173"/>
      <c r="J345" s="173"/>
      <c r="K345" s="48"/>
      <c r="L345" s="173"/>
      <c r="M345" s="173"/>
      <c r="N345" s="173"/>
      <c r="O345" s="173"/>
      <c r="P345" s="173"/>
      <c r="Q345" s="173"/>
      <c r="R345" s="173"/>
      <c r="T345" s="173"/>
      <c r="U345" s="173"/>
      <c r="V345" s="173"/>
      <c r="W345" s="173"/>
      <c r="X345" s="173"/>
      <c r="Y345" s="173"/>
      <c r="Z345" s="173"/>
      <c r="AB345" s="173"/>
      <c r="AC345" s="173"/>
      <c r="AD345" s="173"/>
      <c r="AE345" s="173"/>
      <c r="AF345" s="173"/>
      <c r="AG345" s="173"/>
      <c r="AH345" s="173"/>
    </row>
    <row r="346" spans="2:34" outlineLevel="2" x14ac:dyDescent="0.35">
      <c r="C346" s="38" t="s">
        <v>375</v>
      </c>
      <c r="D346" s="39">
        <f t="shared" ref="D346:J346" si="100">+D321+D329+D333+D337+D344</f>
        <v>0</v>
      </c>
      <c r="E346" s="39">
        <f t="shared" si="100"/>
        <v>0</v>
      </c>
      <c r="F346" s="39">
        <f t="shared" si="100"/>
        <v>0</v>
      </c>
      <c r="G346" s="39">
        <f t="shared" si="100"/>
        <v>0</v>
      </c>
      <c r="H346" s="39">
        <f t="shared" si="100"/>
        <v>0</v>
      </c>
      <c r="I346" s="39">
        <f t="shared" si="100"/>
        <v>0</v>
      </c>
      <c r="J346" s="39">
        <f t="shared" si="100"/>
        <v>0</v>
      </c>
      <c r="L346" s="39">
        <f t="shared" ref="L346:R346" si="101">+L321+L329+L333+L337+L344</f>
        <v>0</v>
      </c>
      <c r="M346" s="39">
        <f t="shared" si="101"/>
        <v>0</v>
      </c>
      <c r="N346" s="39">
        <f t="shared" si="101"/>
        <v>0</v>
      </c>
      <c r="O346" s="39">
        <f t="shared" si="101"/>
        <v>0</v>
      </c>
      <c r="P346" s="39">
        <f t="shared" si="101"/>
        <v>0</v>
      </c>
      <c r="Q346" s="39">
        <f t="shared" si="101"/>
        <v>0</v>
      </c>
      <c r="R346" s="39">
        <f t="shared" si="101"/>
        <v>0</v>
      </c>
      <c r="T346" s="39">
        <f t="shared" ref="T346:Z346" si="102">+T321+T329+T333+T337+T344</f>
        <v>0</v>
      </c>
      <c r="U346" s="39">
        <f t="shared" si="102"/>
        <v>0</v>
      </c>
      <c r="V346" s="39">
        <f t="shared" si="102"/>
        <v>0</v>
      </c>
      <c r="W346" s="39">
        <f t="shared" si="102"/>
        <v>0</v>
      </c>
      <c r="X346" s="39">
        <f t="shared" si="102"/>
        <v>0</v>
      </c>
      <c r="Y346" s="39">
        <f t="shared" si="102"/>
        <v>0</v>
      </c>
      <c r="Z346" s="39">
        <f t="shared" si="102"/>
        <v>0</v>
      </c>
      <c r="AB346" s="39">
        <f t="shared" ref="AB346:AH346" si="103">+AB321+AB329+AB333+AB337+AB344</f>
        <v>0</v>
      </c>
      <c r="AC346" s="39">
        <f t="shared" si="103"/>
        <v>0</v>
      </c>
      <c r="AD346" s="39">
        <f t="shared" si="103"/>
        <v>0</v>
      </c>
      <c r="AE346" s="39">
        <f t="shared" si="103"/>
        <v>0</v>
      </c>
      <c r="AF346" s="39">
        <f t="shared" si="103"/>
        <v>0</v>
      </c>
      <c r="AG346" s="39">
        <f t="shared" si="103"/>
        <v>0</v>
      </c>
      <c r="AH346" s="39">
        <f t="shared" si="103"/>
        <v>0</v>
      </c>
    </row>
    <row r="347" spans="2:34" outlineLevel="2" x14ac:dyDescent="0.35">
      <c r="C347" s="48"/>
      <c r="D347" s="217"/>
      <c r="E347" s="217"/>
      <c r="F347" s="217"/>
      <c r="G347" s="217"/>
      <c r="H347" s="217"/>
      <c r="I347" s="217"/>
      <c r="J347" s="217"/>
      <c r="K347" s="48"/>
      <c r="L347" s="217"/>
      <c r="M347" s="217"/>
      <c r="N347" s="217"/>
      <c r="O347" s="217"/>
      <c r="P347" s="217"/>
      <c r="Q347" s="217"/>
      <c r="R347" s="217"/>
      <c r="T347" s="217"/>
      <c r="U347" s="217"/>
      <c r="V347" s="217"/>
      <c r="W347" s="217"/>
      <c r="X347" s="217"/>
      <c r="Y347" s="217"/>
      <c r="Z347" s="217"/>
      <c r="AB347" s="217"/>
      <c r="AC347" s="217"/>
      <c r="AD347" s="217"/>
      <c r="AE347" s="217"/>
      <c r="AF347" s="217"/>
      <c r="AG347" s="217"/>
      <c r="AH347" s="217"/>
    </row>
    <row r="348" spans="2:34" outlineLevel="2" x14ac:dyDescent="0.35">
      <c r="C348" s="38" t="s">
        <v>377</v>
      </c>
      <c r="D348" s="39">
        <f t="shared" ref="D348:J348" si="104">+D311+D346</f>
        <v>0</v>
      </c>
      <c r="E348" s="39">
        <f t="shared" si="104"/>
        <v>0</v>
      </c>
      <c r="F348" s="39">
        <f t="shared" si="104"/>
        <v>0</v>
      </c>
      <c r="G348" s="39">
        <f t="shared" si="104"/>
        <v>0</v>
      </c>
      <c r="H348" s="39">
        <f t="shared" si="104"/>
        <v>0</v>
      </c>
      <c r="I348" s="39">
        <f t="shared" si="104"/>
        <v>0</v>
      </c>
      <c r="J348" s="39">
        <f t="shared" si="104"/>
        <v>0</v>
      </c>
      <c r="L348" s="39">
        <f t="shared" ref="L348:R348" si="105">+L311+L346</f>
        <v>0</v>
      </c>
      <c r="M348" s="39">
        <f t="shared" si="105"/>
        <v>0</v>
      </c>
      <c r="N348" s="39">
        <f t="shared" si="105"/>
        <v>0</v>
      </c>
      <c r="O348" s="39">
        <f t="shared" si="105"/>
        <v>0</v>
      </c>
      <c r="P348" s="39">
        <f t="shared" si="105"/>
        <v>0</v>
      </c>
      <c r="Q348" s="39">
        <f t="shared" si="105"/>
        <v>0</v>
      </c>
      <c r="R348" s="39">
        <f t="shared" si="105"/>
        <v>0</v>
      </c>
      <c r="T348" s="39">
        <f t="shared" ref="T348:Z348" si="106">+T311+T346</f>
        <v>0</v>
      </c>
      <c r="U348" s="39">
        <f t="shared" si="106"/>
        <v>0</v>
      </c>
      <c r="V348" s="39">
        <f t="shared" si="106"/>
        <v>0</v>
      </c>
      <c r="W348" s="39">
        <f t="shared" si="106"/>
        <v>0</v>
      </c>
      <c r="X348" s="39">
        <f t="shared" si="106"/>
        <v>0</v>
      </c>
      <c r="Y348" s="39">
        <f t="shared" si="106"/>
        <v>0</v>
      </c>
      <c r="Z348" s="39">
        <f t="shared" si="106"/>
        <v>0</v>
      </c>
      <c r="AB348" s="39">
        <f t="shared" ref="AB348:AH348" si="107">+AB311+AB346</f>
        <v>0</v>
      </c>
      <c r="AC348" s="39">
        <f t="shared" si="107"/>
        <v>0</v>
      </c>
      <c r="AD348" s="39">
        <f t="shared" si="107"/>
        <v>0</v>
      </c>
      <c r="AE348" s="39">
        <f t="shared" si="107"/>
        <v>0</v>
      </c>
      <c r="AF348" s="39">
        <f t="shared" si="107"/>
        <v>0</v>
      </c>
      <c r="AG348" s="39">
        <f t="shared" si="107"/>
        <v>0</v>
      </c>
      <c r="AH348" s="39">
        <f t="shared" si="107"/>
        <v>0</v>
      </c>
    </row>
    <row r="349" spans="2:34" outlineLevel="1" x14ac:dyDescent="0.35">
      <c r="C349" s="56"/>
      <c r="D349" s="173"/>
      <c r="E349" s="172"/>
      <c r="F349" s="172"/>
      <c r="G349" s="172"/>
      <c r="H349" s="172"/>
      <c r="I349" s="172"/>
      <c r="J349" s="172"/>
      <c r="K349" s="48"/>
      <c r="L349" s="173"/>
      <c r="M349" s="172"/>
      <c r="N349" s="172"/>
      <c r="O349" s="172"/>
      <c r="P349" s="172"/>
      <c r="Q349" s="172"/>
      <c r="R349" s="172"/>
      <c r="T349" s="173"/>
      <c r="U349" s="172"/>
      <c r="V349" s="172"/>
      <c r="W349" s="172"/>
      <c r="X349" s="172"/>
      <c r="Y349" s="172"/>
      <c r="Z349" s="172"/>
      <c r="AB349" s="173"/>
      <c r="AC349" s="172"/>
      <c r="AD349" s="172"/>
      <c r="AE349" s="172"/>
      <c r="AF349" s="172"/>
      <c r="AG349" s="172"/>
      <c r="AH349" s="172"/>
    </row>
    <row r="350" spans="2:34" outlineLevel="1" x14ac:dyDescent="0.35">
      <c r="B350" s="48"/>
      <c r="C350" s="48"/>
      <c r="D350" s="217"/>
      <c r="E350" s="218"/>
      <c r="F350" s="218"/>
      <c r="G350" s="218"/>
      <c r="H350" s="218"/>
      <c r="I350" s="218"/>
      <c r="J350" s="218"/>
      <c r="L350" s="217"/>
      <c r="M350" s="218"/>
      <c r="N350" s="218"/>
      <c r="O350" s="218"/>
      <c r="P350" s="218"/>
      <c r="Q350" s="218"/>
      <c r="R350" s="218"/>
      <c r="T350" s="217"/>
      <c r="U350" s="218"/>
      <c r="V350" s="218"/>
      <c r="W350" s="218"/>
      <c r="X350" s="218"/>
      <c r="Y350" s="218"/>
      <c r="Z350" s="218"/>
      <c r="AB350" s="217"/>
      <c r="AC350" s="218"/>
      <c r="AD350" s="218"/>
      <c r="AE350" s="218"/>
      <c r="AF350" s="218"/>
      <c r="AG350" s="218"/>
      <c r="AH350" s="218"/>
    </row>
    <row r="351" spans="2:34" x14ac:dyDescent="0.35">
      <c r="D351" s="173"/>
      <c r="E351" s="172"/>
      <c r="F351" s="172"/>
      <c r="G351" s="172"/>
      <c r="H351" s="172"/>
      <c r="I351" s="172"/>
      <c r="J351" s="172"/>
      <c r="L351" s="173"/>
      <c r="M351" s="172"/>
      <c r="N351" s="172"/>
      <c r="O351" s="172"/>
      <c r="P351" s="172"/>
      <c r="Q351" s="172"/>
      <c r="R351" s="172"/>
      <c r="T351" s="173"/>
      <c r="U351" s="172"/>
      <c r="V351" s="172"/>
      <c r="W351" s="172"/>
      <c r="X351" s="172"/>
      <c r="Y351" s="172"/>
      <c r="Z351" s="172"/>
      <c r="AB351" s="173"/>
      <c r="AC351" s="172"/>
      <c r="AD351" s="172"/>
      <c r="AE351" s="172"/>
      <c r="AF351" s="172"/>
      <c r="AG351" s="172"/>
      <c r="AH351" s="172"/>
    </row>
    <row r="352" spans="2:34" x14ac:dyDescent="0.35">
      <c r="D352" s="173"/>
      <c r="E352" s="172"/>
      <c r="F352" s="172"/>
      <c r="G352" s="172"/>
      <c r="H352" s="172"/>
      <c r="I352" s="172"/>
      <c r="J352" s="172"/>
      <c r="L352" s="173"/>
      <c r="M352" s="172"/>
      <c r="N352" s="172"/>
      <c r="O352" s="172"/>
      <c r="P352" s="172"/>
      <c r="Q352" s="172"/>
      <c r="R352" s="172"/>
      <c r="T352" s="173"/>
      <c r="U352" s="172"/>
      <c r="V352" s="172"/>
      <c r="W352" s="172"/>
      <c r="X352" s="172"/>
      <c r="Y352" s="172"/>
      <c r="Z352" s="172"/>
      <c r="AB352" s="173"/>
      <c r="AC352" s="172"/>
      <c r="AD352" s="172"/>
      <c r="AE352" s="172"/>
      <c r="AF352" s="172"/>
      <c r="AG352" s="172"/>
      <c r="AH352" s="172"/>
    </row>
    <row r="353" spans="1:34" s="147" customFormat="1" ht="23.5" x14ac:dyDescent="0.35">
      <c r="A353" s="15"/>
      <c r="B353" s="144"/>
      <c r="C353" s="153" t="s">
        <v>930</v>
      </c>
      <c r="D353" s="227"/>
      <c r="E353" s="182"/>
      <c r="F353" s="182"/>
      <c r="G353" s="182"/>
      <c r="H353" s="182"/>
      <c r="I353" s="182"/>
      <c r="J353" s="182"/>
      <c r="K353" s="182"/>
      <c r="L353" s="227"/>
      <c r="M353" s="182"/>
      <c r="N353" s="182"/>
      <c r="O353" s="182"/>
      <c r="P353" s="182"/>
      <c r="Q353" s="182"/>
      <c r="R353" s="182"/>
      <c r="T353" s="227"/>
      <c r="U353" s="182"/>
      <c r="V353" s="182"/>
      <c r="W353" s="182"/>
      <c r="X353" s="182"/>
      <c r="Y353" s="182"/>
      <c r="Z353" s="182"/>
      <c r="AB353" s="227"/>
      <c r="AC353" s="182"/>
      <c r="AD353" s="182"/>
      <c r="AE353" s="182"/>
      <c r="AF353" s="182"/>
      <c r="AG353" s="182"/>
      <c r="AH353" s="182"/>
    </row>
    <row r="354" spans="1:34" outlineLevel="1" x14ac:dyDescent="0.35">
      <c r="D354" s="173"/>
      <c r="E354" s="172"/>
      <c r="F354" s="172"/>
      <c r="G354" s="172"/>
      <c r="H354" s="172"/>
      <c r="I354" s="172"/>
      <c r="J354" s="172"/>
      <c r="L354" s="173"/>
      <c r="M354" s="172"/>
      <c r="N354" s="172"/>
      <c r="O354" s="172"/>
      <c r="P354" s="172"/>
      <c r="Q354" s="172"/>
      <c r="R354" s="172"/>
      <c r="T354" s="173"/>
      <c r="U354" s="172"/>
      <c r="V354" s="172"/>
      <c r="W354" s="172"/>
      <c r="X354" s="172"/>
      <c r="Y354" s="172"/>
      <c r="Z354" s="172"/>
      <c r="AB354" s="173"/>
      <c r="AC354" s="172"/>
      <c r="AD354" s="172"/>
      <c r="AE354" s="172"/>
      <c r="AF354" s="172"/>
      <c r="AG354" s="172"/>
      <c r="AH354" s="172"/>
    </row>
    <row r="355" spans="1:34" s="150" customFormat="1" ht="18.5" outlineLevel="1" x14ac:dyDescent="0.35">
      <c r="A355" s="297"/>
      <c r="C355" s="149" t="s">
        <v>343</v>
      </c>
      <c r="D355" s="174"/>
      <c r="E355" s="174"/>
      <c r="F355" s="174"/>
      <c r="G355" s="174"/>
      <c r="H355" s="174"/>
      <c r="I355" s="174"/>
      <c r="J355" s="174"/>
      <c r="K355" s="24"/>
      <c r="L355" s="174"/>
      <c r="M355" s="174"/>
      <c r="N355" s="174"/>
      <c r="O355" s="174"/>
      <c r="P355" s="174"/>
      <c r="Q355" s="174"/>
      <c r="R355" s="174"/>
      <c r="T355" s="174"/>
      <c r="U355" s="174"/>
      <c r="V355" s="174"/>
      <c r="W355" s="174"/>
      <c r="X355" s="174"/>
      <c r="Y355" s="174"/>
      <c r="Z355" s="174"/>
      <c r="AB355" s="174"/>
      <c r="AC355" s="174"/>
      <c r="AD355" s="174"/>
      <c r="AE355" s="174"/>
      <c r="AF355" s="174"/>
      <c r="AG355" s="174"/>
      <c r="AH355" s="174"/>
    </row>
    <row r="356" spans="1:34" outlineLevel="2" x14ac:dyDescent="0.35">
      <c r="A356" s="297"/>
      <c r="C356" s="25"/>
      <c r="D356" s="173"/>
      <c r="E356" s="173"/>
      <c r="F356" s="173"/>
      <c r="G356" s="173"/>
      <c r="H356" s="173"/>
      <c r="I356" s="173"/>
      <c r="J356" s="173"/>
      <c r="L356" s="173"/>
      <c r="M356" s="173"/>
      <c r="N356" s="173"/>
      <c r="O356" s="173"/>
      <c r="P356" s="173"/>
      <c r="Q356" s="173"/>
      <c r="R356" s="173"/>
      <c r="T356" s="173"/>
      <c r="U356" s="173"/>
      <c r="V356" s="173"/>
      <c r="W356" s="173"/>
      <c r="X356" s="173"/>
      <c r="Y356" s="173"/>
      <c r="Z356" s="173"/>
      <c r="AB356" s="173"/>
      <c r="AC356" s="173"/>
      <c r="AD356" s="173"/>
      <c r="AE356" s="173"/>
      <c r="AF356" s="173"/>
      <c r="AG356" s="173"/>
      <c r="AH356" s="173"/>
    </row>
    <row r="357" spans="1:34" outlineLevel="2" x14ac:dyDescent="0.35">
      <c r="A357" s="297"/>
      <c r="C357" s="67" t="s">
        <v>451</v>
      </c>
      <c r="D357" s="159"/>
      <c r="E357" s="210"/>
      <c r="F357" s="159"/>
      <c r="G357" s="210"/>
      <c r="H357" s="159"/>
      <c r="I357" s="159"/>
      <c r="J357" s="210"/>
      <c r="L357" s="159"/>
      <c r="M357" s="210"/>
      <c r="N357" s="159"/>
      <c r="O357" s="210"/>
      <c r="P357" s="159"/>
      <c r="Q357" s="159"/>
      <c r="R357" s="210"/>
      <c r="T357" s="159"/>
      <c r="U357" s="210"/>
      <c r="V357" s="159"/>
      <c r="W357" s="210"/>
      <c r="X357" s="159"/>
      <c r="Y357" s="159"/>
      <c r="Z357" s="210"/>
      <c r="AB357" s="159"/>
      <c r="AC357" s="210"/>
      <c r="AD357" s="159"/>
      <c r="AE357" s="210"/>
      <c r="AF357" s="159"/>
      <c r="AG357" s="159"/>
      <c r="AH357" s="210"/>
    </row>
    <row r="358" spans="1:34" outlineLevel="2" x14ac:dyDescent="0.35">
      <c r="A358" s="297"/>
      <c r="C358" s="67" t="s">
        <v>453</v>
      </c>
      <c r="D358" s="159"/>
      <c r="E358" s="210"/>
      <c r="F358" s="159"/>
      <c r="G358" s="210"/>
      <c r="H358" s="159"/>
      <c r="I358" s="159"/>
      <c r="J358" s="210"/>
      <c r="L358" s="159"/>
      <c r="M358" s="210"/>
      <c r="N358" s="159"/>
      <c r="O358" s="210"/>
      <c r="P358" s="159"/>
      <c r="Q358" s="159"/>
      <c r="R358" s="210"/>
      <c r="T358" s="159"/>
      <c r="U358" s="210"/>
      <c r="V358" s="159"/>
      <c r="W358" s="210"/>
      <c r="X358" s="159"/>
      <c r="Y358" s="159"/>
      <c r="Z358" s="210"/>
      <c r="AB358" s="159"/>
      <c r="AC358" s="210"/>
      <c r="AD358" s="159"/>
      <c r="AE358" s="210"/>
      <c r="AF358" s="159"/>
      <c r="AG358" s="159"/>
      <c r="AH358" s="210"/>
    </row>
    <row r="359" spans="1:34" outlineLevel="2" x14ac:dyDescent="0.35">
      <c r="A359" s="297"/>
      <c r="C359" s="67" t="s">
        <v>455</v>
      </c>
      <c r="D359" s="32"/>
      <c r="E359" s="156"/>
      <c r="F359" s="32"/>
      <c r="G359" s="156"/>
      <c r="H359" s="32"/>
      <c r="I359" s="32"/>
      <c r="J359" s="156"/>
      <c r="L359" s="32"/>
      <c r="M359" s="156"/>
      <c r="N359" s="32"/>
      <c r="O359" s="156"/>
      <c r="P359" s="32"/>
      <c r="Q359" s="32"/>
      <c r="R359" s="156"/>
      <c r="T359" s="32"/>
      <c r="U359" s="156"/>
      <c r="V359" s="32"/>
      <c r="W359" s="156"/>
      <c r="X359" s="32"/>
      <c r="Y359" s="32"/>
      <c r="Z359" s="156"/>
      <c r="AB359" s="32"/>
      <c r="AC359" s="156"/>
      <c r="AD359" s="32"/>
      <c r="AE359" s="156"/>
      <c r="AF359" s="32"/>
      <c r="AG359" s="32"/>
      <c r="AH359" s="156"/>
    </row>
    <row r="360" spans="1:34" outlineLevel="2" x14ac:dyDescent="0.35">
      <c r="A360" s="297"/>
      <c r="C360" s="67" t="s">
        <v>457</v>
      </c>
      <c r="D360" s="159"/>
      <c r="E360" s="210"/>
      <c r="F360" s="159"/>
      <c r="G360" s="210"/>
      <c r="H360" s="159"/>
      <c r="I360" s="159"/>
      <c r="J360" s="210"/>
      <c r="L360" s="159"/>
      <c r="M360" s="210"/>
      <c r="N360" s="159"/>
      <c r="O360" s="210"/>
      <c r="P360" s="159"/>
      <c r="Q360" s="159"/>
      <c r="R360" s="210"/>
      <c r="T360" s="159"/>
      <c r="U360" s="210"/>
      <c r="V360" s="159"/>
      <c r="W360" s="210"/>
      <c r="X360" s="159"/>
      <c r="Y360" s="159"/>
      <c r="Z360" s="210"/>
      <c r="AB360" s="159"/>
      <c r="AC360" s="210"/>
      <c r="AD360" s="159"/>
      <c r="AE360" s="210"/>
      <c r="AF360" s="159"/>
      <c r="AG360" s="159"/>
      <c r="AH360" s="210"/>
    </row>
    <row r="361" spans="1:34" outlineLevel="2" x14ac:dyDescent="0.35">
      <c r="A361" s="297"/>
      <c r="C361" s="67" t="s">
        <v>460</v>
      </c>
      <c r="D361" s="159"/>
      <c r="E361" s="210"/>
      <c r="F361" s="159"/>
      <c r="G361" s="210"/>
      <c r="H361" s="159"/>
      <c r="I361" s="159"/>
      <c r="J361" s="210"/>
      <c r="L361" s="159"/>
      <c r="M361" s="210"/>
      <c r="N361" s="159"/>
      <c r="O361" s="210"/>
      <c r="P361" s="159"/>
      <c r="Q361" s="159"/>
      <c r="R361" s="210"/>
      <c r="T361" s="159"/>
      <c r="U361" s="210"/>
      <c r="V361" s="159"/>
      <c r="W361" s="210"/>
      <c r="X361" s="159"/>
      <c r="Y361" s="159"/>
      <c r="Z361" s="210"/>
      <c r="AB361" s="159"/>
      <c r="AC361" s="210"/>
      <c r="AD361" s="159"/>
      <c r="AE361" s="210"/>
      <c r="AF361" s="159"/>
      <c r="AG361" s="159"/>
      <c r="AH361" s="210"/>
    </row>
    <row r="362" spans="1:34" outlineLevel="2" x14ac:dyDescent="0.35">
      <c r="A362" s="297"/>
      <c r="C362" s="67" t="s">
        <v>462</v>
      </c>
      <c r="D362" s="159"/>
      <c r="E362" s="210"/>
      <c r="F362" s="159"/>
      <c r="G362" s="210"/>
      <c r="H362" s="159"/>
      <c r="I362" s="159"/>
      <c r="J362" s="210"/>
      <c r="L362" s="159"/>
      <c r="M362" s="210"/>
      <c r="N362" s="159"/>
      <c r="O362" s="210"/>
      <c r="P362" s="159"/>
      <c r="Q362" s="159"/>
      <c r="R362" s="210"/>
      <c r="T362" s="159"/>
      <c r="U362" s="210"/>
      <c r="V362" s="159"/>
      <c r="W362" s="210"/>
      <c r="X362" s="159"/>
      <c r="Y362" s="159"/>
      <c r="Z362" s="210"/>
      <c r="AB362" s="159"/>
      <c r="AC362" s="210"/>
      <c r="AD362" s="159"/>
      <c r="AE362" s="210"/>
      <c r="AF362" s="159"/>
      <c r="AG362" s="159"/>
      <c r="AH362" s="210"/>
    </row>
    <row r="363" spans="1:34" outlineLevel="2" x14ac:dyDescent="0.35">
      <c r="A363" s="297"/>
      <c r="C363" s="67" t="s">
        <v>464</v>
      </c>
      <c r="D363" s="159"/>
      <c r="E363" s="210"/>
      <c r="F363" s="159"/>
      <c r="G363" s="210"/>
      <c r="H363" s="159"/>
      <c r="I363" s="159"/>
      <c r="J363" s="210"/>
      <c r="L363" s="159"/>
      <c r="M363" s="210"/>
      <c r="N363" s="159"/>
      <c r="O363" s="210"/>
      <c r="P363" s="159"/>
      <c r="Q363" s="159"/>
      <c r="R363" s="210"/>
      <c r="T363" s="159"/>
      <c r="U363" s="210"/>
      <c r="V363" s="159"/>
      <c r="W363" s="210"/>
      <c r="X363" s="159"/>
      <c r="Y363" s="159"/>
      <c r="Z363" s="210"/>
      <c r="AB363" s="159"/>
      <c r="AC363" s="210"/>
      <c r="AD363" s="159"/>
      <c r="AE363" s="210"/>
      <c r="AF363" s="159"/>
      <c r="AG363" s="159"/>
      <c r="AH363" s="210"/>
    </row>
    <row r="364" spans="1:34" outlineLevel="2" x14ac:dyDescent="0.35">
      <c r="A364" s="297"/>
      <c r="C364" s="67" t="s">
        <v>466</v>
      </c>
      <c r="D364" s="159"/>
      <c r="E364" s="210"/>
      <c r="F364" s="159"/>
      <c r="G364" s="210"/>
      <c r="H364" s="159"/>
      <c r="I364" s="159"/>
      <c r="J364" s="210"/>
      <c r="L364" s="159"/>
      <c r="M364" s="210"/>
      <c r="N364" s="159"/>
      <c r="O364" s="210"/>
      <c r="P364" s="159"/>
      <c r="Q364" s="159"/>
      <c r="R364" s="210"/>
      <c r="T364" s="159"/>
      <c r="U364" s="210"/>
      <c r="V364" s="159"/>
      <c r="W364" s="210"/>
      <c r="X364" s="159"/>
      <c r="Y364" s="159"/>
      <c r="Z364" s="210"/>
      <c r="AB364" s="159"/>
      <c r="AC364" s="210"/>
      <c r="AD364" s="159"/>
      <c r="AE364" s="210"/>
      <c r="AF364" s="159"/>
      <c r="AG364" s="159"/>
      <c r="AH364" s="210"/>
    </row>
    <row r="365" spans="1:34" outlineLevel="2" x14ac:dyDescent="0.35">
      <c r="A365" s="297"/>
      <c r="C365" s="228" t="s">
        <v>468</v>
      </c>
      <c r="D365" s="159"/>
      <c r="E365" s="210"/>
      <c r="F365" s="159"/>
      <c r="G365" s="210"/>
      <c r="H365" s="159"/>
      <c r="I365" s="159"/>
      <c r="J365" s="210"/>
      <c r="L365" s="159"/>
      <c r="M365" s="210"/>
      <c r="N365" s="159"/>
      <c r="O365" s="210"/>
      <c r="P365" s="159"/>
      <c r="Q365" s="159"/>
      <c r="R365" s="210"/>
      <c r="T365" s="159"/>
      <c r="U365" s="210"/>
      <c r="V365" s="159"/>
      <c r="W365" s="210"/>
      <c r="X365" s="159"/>
      <c r="Y365" s="159"/>
      <c r="Z365" s="210"/>
      <c r="AB365" s="159"/>
      <c r="AC365" s="210"/>
      <c r="AD365" s="159"/>
      <c r="AE365" s="210"/>
      <c r="AF365" s="159"/>
      <c r="AG365" s="159"/>
      <c r="AH365" s="210"/>
    </row>
    <row r="366" spans="1:34" outlineLevel="2" x14ac:dyDescent="0.35">
      <c r="A366" s="297"/>
      <c r="C366" s="38" t="s">
        <v>470</v>
      </c>
      <c r="D366" s="43">
        <f t="shared" ref="D366:J366" si="108">SUM(D357:D365)</f>
        <v>0</v>
      </c>
      <c r="E366" s="39">
        <f t="shared" si="108"/>
        <v>0</v>
      </c>
      <c r="F366" s="43">
        <f t="shared" si="108"/>
        <v>0</v>
      </c>
      <c r="G366" s="39">
        <f t="shared" si="108"/>
        <v>0</v>
      </c>
      <c r="H366" s="43">
        <f t="shared" si="108"/>
        <v>0</v>
      </c>
      <c r="I366" s="43">
        <f t="shared" si="108"/>
        <v>0</v>
      </c>
      <c r="J366" s="39">
        <f t="shared" si="108"/>
        <v>0</v>
      </c>
      <c r="L366" s="43">
        <f t="shared" ref="L366:R366" si="109">SUM(L357:L365)</f>
        <v>0</v>
      </c>
      <c r="M366" s="39">
        <f t="shared" si="109"/>
        <v>0</v>
      </c>
      <c r="N366" s="43">
        <f t="shared" si="109"/>
        <v>0</v>
      </c>
      <c r="O366" s="39">
        <f t="shared" si="109"/>
        <v>0</v>
      </c>
      <c r="P366" s="43">
        <f t="shared" si="109"/>
        <v>0</v>
      </c>
      <c r="Q366" s="43">
        <f t="shared" si="109"/>
        <v>0</v>
      </c>
      <c r="R366" s="39">
        <f t="shared" si="109"/>
        <v>0</v>
      </c>
      <c r="T366" s="43">
        <f t="shared" ref="T366:Z366" si="110">SUM(T357:T365)</f>
        <v>0</v>
      </c>
      <c r="U366" s="39">
        <f t="shared" si="110"/>
        <v>0</v>
      </c>
      <c r="V366" s="43">
        <f t="shared" si="110"/>
        <v>0</v>
      </c>
      <c r="W366" s="39">
        <f t="shared" si="110"/>
        <v>0</v>
      </c>
      <c r="X366" s="43">
        <f t="shared" si="110"/>
        <v>0</v>
      </c>
      <c r="Y366" s="43">
        <f t="shared" si="110"/>
        <v>0</v>
      </c>
      <c r="Z366" s="39">
        <f t="shared" si="110"/>
        <v>0</v>
      </c>
      <c r="AB366" s="43">
        <f t="shared" ref="AB366:AH366" si="111">SUM(AB357:AB365)</f>
        <v>0</v>
      </c>
      <c r="AC366" s="39">
        <f t="shared" si="111"/>
        <v>0</v>
      </c>
      <c r="AD366" s="43">
        <f t="shared" si="111"/>
        <v>0</v>
      </c>
      <c r="AE366" s="39">
        <f t="shared" si="111"/>
        <v>0</v>
      </c>
      <c r="AF366" s="43">
        <f t="shared" si="111"/>
        <v>0</v>
      </c>
      <c r="AG366" s="43">
        <f t="shared" si="111"/>
        <v>0</v>
      </c>
      <c r="AH366" s="39">
        <f t="shared" si="111"/>
        <v>0</v>
      </c>
    </row>
    <row r="367" spans="1:34" outlineLevel="1" x14ac:dyDescent="0.35">
      <c r="A367" s="297"/>
      <c r="C367" s="56"/>
      <c r="D367" s="173"/>
      <c r="E367" s="173"/>
      <c r="F367" s="173"/>
      <c r="G367" s="173"/>
      <c r="H367" s="173"/>
      <c r="I367" s="173"/>
      <c r="J367" s="173"/>
      <c r="K367" s="48"/>
      <c r="L367" s="173"/>
      <c r="M367" s="173"/>
      <c r="N367" s="173"/>
      <c r="O367" s="173"/>
      <c r="P367" s="173"/>
      <c r="Q367" s="173"/>
      <c r="R367" s="173"/>
      <c r="T367" s="173"/>
      <c r="U367" s="173"/>
      <c r="V367" s="173"/>
      <c r="W367" s="173"/>
      <c r="X367" s="173"/>
      <c r="Y367" s="173"/>
      <c r="Z367" s="173"/>
      <c r="AB367" s="173"/>
      <c r="AC367" s="173"/>
      <c r="AD367" s="173"/>
      <c r="AE367" s="173"/>
      <c r="AF367" s="173"/>
      <c r="AG367" s="173"/>
      <c r="AH367" s="173"/>
    </row>
    <row r="368" spans="1:34" s="150" customFormat="1" ht="18.5" outlineLevel="1" x14ac:dyDescent="0.35">
      <c r="A368" s="297"/>
      <c r="C368" s="149" t="s">
        <v>353</v>
      </c>
      <c r="D368" s="174"/>
      <c r="E368" s="174"/>
      <c r="F368" s="174"/>
      <c r="G368" s="174"/>
      <c r="H368" s="174"/>
      <c r="I368" s="174"/>
      <c r="J368" s="174"/>
      <c r="K368" s="24"/>
      <c r="L368" s="174"/>
      <c r="M368" s="174"/>
      <c r="N368" s="174"/>
      <c r="O368" s="174"/>
      <c r="P368" s="174"/>
      <c r="Q368" s="174"/>
      <c r="R368" s="174"/>
      <c r="T368" s="174"/>
      <c r="U368" s="174"/>
      <c r="V368" s="174"/>
      <c r="W368" s="174"/>
      <c r="X368" s="174"/>
      <c r="Y368" s="174"/>
      <c r="Z368" s="174"/>
      <c r="AB368" s="174"/>
      <c r="AC368" s="174"/>
      <c r="AD368" s="174"/>
      <c r="AE368" s="174"/>
      <c r="AF368" s="174"/>
      <c r="AG368" s="174"/>
      <c r="AH368" s="174"/>
    </row>
    <row r="369" spans="1:34" outlineLevel="2" x14ac:dyDescent="0.35">
      <c r="A369" s="297"/>
      <c r="C369" s="25"/>
      <c r="D369" s="173"/>
      <c r="E369" s="173"/>
      <c r="F369" s="173"/>
      <c r="G369" s="173"/>
      <c r="H369" s="173"/>
      <c r="I369" s="173"/>
      <c r="J369" s="173"/>
      <c r="L369" s="173"/>
      <c r="M369" s="173"/>
      <c r="N369" s="173"/>
      <c r="O369" s="173"/>
      <c r="P369" s="173"/>
      <c r="Q369" s="173"/>
      <c r="R369" s="173"/>
      <c r="T369" s="173"/>
      <c r="U369" s="173"/>
      <c r="V369" s="173"/>
      <c r="W369" s="173"/>
      <c r="X369" s="173"/>
      <c r="Y369" s="173"/>
      <c r="Z369" s="173"/>
      <c r="AB369" s="173"/>
      <c r="AC369" s="173"/>
      <c r="AD369" s="173"/>
      <c r="AE369" s="173"/>
      <c r="AF369" s="173"/>
      <c r="AG369" s="173"/>
      <c r="AH369" s="173"/>
    </row>
    <row r="370" spans="1:34" outlineLevel="2" x14ac:dyDescent="0.35">
      <c r="A370" s="297"/>
      <c r="C370" s="67" t="s">
        <v>451</v>
      </c>
      <c r="D370" s="159"/>
      <c r="E370" s="210"/>
      <c r="F370" s="159"/>
      <c r="G370" s="210"/>
      <c r="H370" s="159"/>
      <c r="I370" s="159"/>
      <c r="J370" s="210"/>
      <c r="L370" s="159"/>
      <c r="M370" s="210"/>
      <c r="N370" s="159"/>
      <c r="O370" s="210"/>
      <c r="P370" s="159"/>
      <c r="Q370" s="159"/>
      <c r="R370" s="210"/>
      <c r="T370" s="159"/>
      <c r="U370" s="210"/>
      <c r="V370" s="159"/>
      <c r="W370" s="210"/>
      <c r="X370" s="159"/>
      <c r="Y370" s="159"/>
      <c r="Z370" s="210"/>
      <c r="AB370" s="159"/>
      <c r="AC370" s="210"/>
      <c r="AD370" s="159"/>
      <c r="AE370" s="210"/>
      <c r="AF370" s="159"/>
      <c r="AG370" s="159"/>
      <c r="AH370" s="210"/>
    </row>
    <row r="371" spans="1:34" outlineLevel="2" x14ac:dyDescent="0.35">
      <c r="A371" s="297"/>
      <c r="C371" s="67" t="s">
        <v>453</v>
      </c>
      <c r="D371" s="159"/>
      <c r="E371" s="210"/>
      <c r="F371" s="159"/>
      <c r="G371" s="210"/>
      <c r="H371" s="159"/>
      <c r="I371" s="159"/>
      <c r="J371" s="210"/>
      <c r="L371" s="159"/>
      <c r="M371" s="210"/>
      <c r="N371" s="159"/>
      <c r="O371" s="210"/>
      <c r="P371" s="159"/>
      <c r="Q371" s="159"/>
      <c r="R371" s="210"/>
      <c r="T371" s="159"/>
      <c r="U371" s="210"/>
      <c r="V371" s="159"/>
      <c r="W371" s="210"/>
      <c r="X371" s="159"/>
      <c r="Y371" s="159"/>
      <c r="Z371" s="210"/>
      <c r="AB371" s="159"/>
      <c r="AC371" s="210"/>
      <c r="AD371" s="159"/>
      <c r="AE371" s="210"/>
      <c r="AF371" s="159"/>
      <c r="AG371" s="159"/>
      <c r="AH371" s="210"/>
    </row>
    <row r="372" spans="1:34" outlineLevel="2" x14ac:dyDescent="0.35">
      <c r="A372" s="297"/>
      <c r="C372" s="67" t="s">
        <v>455</v>
      </c>
      <c r="D372" s="32"/>
      <c r="E372" s="156"/>
      <c r="F372" s="32"/>
      <c r="G372" s="156"/>
      <c r="H372" s="32"/>
      <c r="I372" s="32"/>
      <c r="J372" s="156"/>
      <c r="L372" s="32"/>
      <c r="M372" s="156"/>
      <c r="N372" s="32"/>
      <c r="O372" s="156"/>
      <c r="P372" s="32"/>
      <c r="Q372" s="32"/>
      <c r="R372" s="156"/>
      <c r="T372" s="32"/>
      <c r="U372" s="156"/>
      <c r="V372" s="32"/>
      <c r="W372" s="156"/>
      <c r="X372" s="32"/>
      <c r="Y372" s="32"/>
      <c r="Z372" s="156"/>
      <c r="AB372" s="32"/>
      <c r="AC372" s="156"/>
      <c r="AD372" s="32"/>
      <c r="AE372" s="156"/>
      <c r="AF372" s="32"/>
      <c r="AG372" s="32"/>
      <c r="AH372" s="156"/>
    </row>
    <row r="373" spans="1:34" outlineLevel="2" x14ac:dyDescent="0.35">
      <c r="A373" s="297"/>
      <c r="C373" s="67" t="s">
        <v>457</v>
      </c>
      <c r="D373" s="159"/>
      <c r="E373" s="210"/>
      <c r="F373" s="159"/>
      <c r="G373" s="210"/>
      <c r="H373" s="159"/>
      <c r="I373" s="159"/>
      <c r="J373" s="210"/>
      <c r="L373" s="159"/>
      <c r="M373" s="210"/>
      <c r="N373" s="159"/>
      <c r="O373" s="210"/>
      <c r="P373" s="159"/>
      <c r="Q373" s="159"/>
      <c r="R373" s="210"/>
      <c r="T373" s="159"/>
      <c r="U373" s="210"/>
      <c r="V373" s="159"/>
      <c r="W373" s="210"/>
      <c r="X373" s="159"/>
      <c r="Y373" s="159"/>
      <c r="Z373" s="210"/>
      <c r="AB373" s="159"/>
      <c r="AC373" s="210"/>
      <c r="AD373" s="159"/>
      <c r="AE373" s="210"/>
      <c r="AF373" s="159"/>
      <c r="AG373" s="159"/>
      <c r="AH373" s="210"/>
    </row>
    <row r="374" spans="1:34" outlineLevel="2" x14ac:dyDescent="0.35">
      <c r="A374" s="297"/>
      <c r="C374" s="67" t="s">
        <v>460</v>
      </c>
      <c r="D374" s="159"/>
      <c r="E374" s="210"/>
      <c r="F374" s="159"/>
      <c r="G374" s="210"/>
      <c r="H374" s="159"/>
      <c r="I374" s="159"/>
      <c r="J374" s="210"/>
      <c r="L374" s="159"/>
      <c r="M374" s="210"/>
      <c r="N374" s="159"/>
      <c r="O374" s="210"/>
      <c r="P374" s="159"/>
      <c r="Q374" s="159"/>
      <c r="R374" s="210"/>
      <c r="T374" s="159"/>
      <c r="U374" s="210"/>
      <c r="V374" s="159"/>
      <c r="W374" s="210"/>
      <c r="X374" s="159"/>
      <c r="Y374" s="159"/>
      <c r="Z374" s="210"/>
      <c r="AB374" s="159"/>
      <c r="AC374" s="210"/>
      <c r="AD374" s="159"/>
      <c r="AE374" s="210"/>
      <c r="AF374" s="159"/>
      <c r="AG374" s="159"/>
      <c r="AH374" s="210"/>
    </row>
    <row r="375" spans="1:34" outlineLevel="2" x14ac:dyDescent="0.35">
      <c r="A375" s="297"/>
      <c r="C375" s="67" t="s">
        <v>462</v>
      </c>
      <c r="D375" s="159"/>
      <c r="E375" s="210"/>
      <c r="F375" s="159"/>
      <c r="G375" s="210"/>
      <c r="H375" s="159"/>
      <c r="I375" s="159"/>
      <c r="J375" s="210"/>
      <c r="L375" s="159"/>
      <c r="M375" s="210"/>
      <c r="N375" s="159"/>
      <c r="O375" s="210"/>
      <c r="P375" s="159"/>
      <c r="Q375" s="159"/>
      <c r="R375" s="210"/>
      <c r="T375" s="159"/>
      <c r="U375" s="210"/>
      <c r="V375" s="159"/>
      <c r="W375" s="210"/>
      <c r="X375" s="159"/>
      <c r="Y375" s="159"/>
      <c r="Z375" s="210"/>
      <c r="AB375" s="159"/>
      <c r="AC375" s="210"/>
      <c r="AD375" s="159"/>
      <c r="AE375" s="210"/>
      <c r="AF375" s="159"/>
      <c r="AG375" s="159"/>
      <c r="AH375" s="210"/>
    </row>
    <row r="376" spans="1:34" outlineLevel="2" x14ac:dyDescent="0.35">
      <c r="A376" s="297"/>
      <c r="C376" s="67" t="s">
        <v>464</v>
      </c>
      <c r="D376" s="159"/>
      <c r="E376" s="210"/>
      <c r="F376" s="159"/>
      <c r="G376" s="210"/>
      <c r="H376" s="159"/>
      <c r="I376" s="159"/>
      <c r="J376" s="210"/>
      <c r="L376" s="159"/>
      <c r="M376" s="210"/>
      <c r="N376" s="159"/>
      <c r="O376" s="210"/>
      <c r="P376" s="159"/>
      <c r="Q376" s="159"/>
      <c r="R376" s="210"/>
      <c r="T376" s="159"/>
      <c r="U376" s="210"/>
      <c r="V376" s="159"/>
      <c r="W376" s="210"/>
      <c r="X376" s="159"/>
      <c r="Y376" s="159"/>
      <c r="Z376" s="210"/>
      <c r="AB376" s="159"/>
      <c r="AC376" s="210"/>
      <c r="AD376" s="159"/>
      <c r="AE376" s="210"/>
      <c r="AF376" s="159"/>
      <c r="AG376" s="159"/>
      <c r="AH376" s="210"/>
    </row>
    <row r="377" spans="1:34" outlineLevel="2" x14ac:dyDescent="0.35">
      <c r="A377" s="297"/>
      <c r="C377" s="67" t="s">
        <v>466</v>
      </c>
      <c r="D377" s="159"/>
      <c r="E377" s="210"/>
      <c r="F377" s="159"/>
      <c r="G377" s="210"/>
      <c r="H377" s="159"/>
      <c r="I377" s="159"/>
      <c r="J377" s="210"/>
      <c r="L377" s="159"/>
      <c r="M377" s="210"/>
      <c r="N377" s="159"/>
      <c r="O377" s="210"/>
      <c r="P377" s="159"/>
      <c r="Q377" s="159"/>
      <c r="R377" s="210"/>
      <c r="T377" s="159"/>
      <c r="U377" s="210"/>
      <c r="V377" s="159"/>
      <c r="W377" s="210"/>
      <c r="X377" s="159"/>
      <c r="Y377" s="159"/>
      <c r="Z377" s="210"/>
      <c r="AB377" s="159"/>
      <c r="AC377" s="210"/>
      <c r="AD377" s="159"/>
      <c r="AE377" s="210"/>
      <c r="AF377" s="159"/>
      <c r="AG377" s="159"/>
      <c r="AH377" s="210"/>
    </row>
    <row r="378" spans="1:34" outlineLevel="2" x14ac:dyDescent="0.35">
      <c r="A378" s="297"/>
      <c r="C378" s="228" t="s">
        <v>468</v>
      </c>
      <c r="D378" s="159"/>
      <c r="E378" s="210"/>
      <c r="F378" s="159"/>
      <c r="G378" s="210"/>
      <c r="H378" s="159"/>
      <c r="I378" s="159"/>
      <c r="J378" s="210"/>
      <c r="L378" s="159"/>
      <c r="M378" s="210"/>
      <c r="N378" s="159"/>
      <c r="O378" s="210"/>
      <c r="P378" s="159"/>
      <c r="Q378" s="159"/>
      <c r="R378" s="210"/>
      <c r="T378" s="159"/>
      <c r="U378" s="210"/>
      <c r="V378" s="159"/>
      <c r="W378" s="210"/>
      <c r="X378" s="159"/>
      <c r="Y378" s="159"/>
      <c r="Z378" s="210"/>
      <c r="AB378" s="159"/>
      <c r="AC378" s="210"/>
      <c r="AD378" s="159"/>
      <c r="AE378" s="210"/>
      <c r="AF378" s="159"/>
      <c r="AG378" s="159"/>
      <c r="AH378" s="210"/>
    </row>
    <row r="379" spans="1:34" outlineLevel="2" x14ac:dyDescent="0.35">
      <c r="A379" s="297"/>
      <c r="C379" s="230" t="s">
        <v>483</v>
      </c>
      <c r="D379" s="43">
        <f t="shared" ref="D379:J379" si="112">SUM(D370:D378)</f>
        <v>0</v>
      </c>
      <c r="E379" s="39">
        <f t="shared" si="112"/>
        <v>0</v>
      </c>
      <c r="F379" s="43">
        <f t="shared" si="112"/>
        <v>0</v>
      </c>
      <c r="G379" s="39">
        <f t="shared" si="112"/>
        <v>0</v>
      </c>
      <c r="H379" s="43">
        <f t="shared" si="112"/>
        <v>0</v>
      </c>
      <c r="I379" s="43">
        <f t="shared" si="112"/>
        <v>0</v>
      </c>
      <c r="J379" s="39">
        <f t="shared" si="112"/>
        <v>0</v>
      </c>
      <c r="L379" s="43">
        <f t="shared" ref="L379:R379" si="113">SUM(L370:L378)</f>
        <v>0</v>
      </c>
      <c r="M379" s="39">
        <f t="shared" si="113"/>
        <v>0</v>
      </c>
      <c r="N379" s="43">
        <f t="shared" si="113"/>
        <v>0</v>
      </c>
      <c r="O379" s="39">
        <f t="shared" si="113"/>
        <v>0</v>
      </c>
      <c r="P379" s="43">
        <f t="shared" si="113"/>
        <v>0</v>
      </c>
      <c r="Q379" s="43">
        <f t="shared" si="113"/>
        <v>0</v>
      </c>
      <c r="R379" s="39">
        <f t="shared" si="113"/>
        <v>0</v>
      </c>
      <c r="T379" s="43">
        <f t="shared" ref="T379:Z379" si="114">SUM(T370:T378)</f>
        <v>0</v>
      </c>
      <c r="U379" s="39">
        <f t="shared" si="114"/>
        <v>0</v>
      </c>
      <c r="V379" s="43">
        <f t="shared" si="114"/>
        <v>0</v>
      </c>
      <c r="W379" s="39">
        <f t="shared" si="114"/>
        <v>0</v>
      </c>
      <c r="X379" s="43">
        <f t="shared" si="114"/>
        <v>0</v>
      </c>
      <c r="Y379" s="43">
        <f t="shared" si="114"/>
        <v>0</v>
      </c>
      <c r="Z379" s="39">
        <f t="shared" si="114"/>
        <v>0</v>
      </c>
      <c r="AB379" s="43">
        <f t="shared" ref="AB379:AH379" si="115">SUM(AB370:AB378)</f>
        <v>0</v>
      </c>
      <c r="AC379" s="39">
        <f t="shared" si="115"/>
        <v>0</v>
      </c>
      <c r="AD379" s="43">
        <f t="shared" si="115"/>
        <v>0</v>
      </c>
      <c r="AE379" s="39">
        <f t="shared" si="115"/>
        <v>0</v>
      </c>
      <c r="AF379" s="43">
        <f t="shared" si="115"/>
        <v>0</v>
      </c>
      <c r="AG379" s="43">
        <f t="shared" si="115"/>
        <v>0</v>
      </c>
      <c r="AH379" s="39">
        <f t="shared" si="115"/>
        <v>0</v>
      </c>
    </row>
    <row r="380" spans="1:34" outlineLevel="1" x14ac:dyDescent="0.35">
      <c r="A380" s="297"/>
      <c r="C380" s="56"/>
      <c r="D380" s="173"/>
      <c r="E380" s="173"/>
      <c r="F380" s="173"/>
      <c r="G380" s="173"/>
      <c r="H380" s="173"/>
      <c r="I380" s="173"/>
      <c r="J380" s="173"/>
      <c r="K380" s="48"/>
      <c r="L380" s="173"/>
      <c r="M380" s="173"/>
      <c r="N380" s="173"/>
      <c r="O380" s="173"/>
      <c r="P380" s="173"/>
      <c r="Q380" s="173"/>
      <c r="R380" s="173"/>
      <c r="T380" s="173"/>
      <c r="U380" s="173"/>
      <c r="V380" s="173"/>
      <c r="W380" s="173"/>
      <c r="X380" s="173"/>
      <c r="Y380" s="173"/>
      <c r="Z380" s="173"/>
      <c r="AB380" s="173"/>
      <c r="AC380" s="173"/>
      <c r="AD380" s="173"/>
      <c r="AE380" s="173"/>
      <c r="AF380" s="173"/>
      <c r="AG380" s="173"/>
      <c r="AH380" s="173"/>
    </row>
    <row r="381" spans="1:34" s="150" customFormat="1" ht="18.5" outlineLevel="1" x14ac:dyDescent="0.35">
      <c r="A381" s="297"/>
      <c r="B381" s="15"/>
      <c r="C381" s="149" t="s">
        <v>921</v>
      </c>
      <c r="D381" s="174"/>
      <c r="E381" s="174"/>
      <c r="F381" s="174"/>
      <c r="G381" s="174"/>
      <c r="H381" s="174"/>
      <c r="I381" s="174"/>
      <c r="J381" s="174"/>
      <c r="K381" s="24"/>
      <c r="L381" s="174"/>
      <c r="M381" s="174"/>
      <c r="N381" s="174"/>
      <c r="O381" s="174"/>
      <c r="P381" s="174"/>
      <c r="Q381" s="174"/>
      <c r="R381" s="174"/>
      <c r="T381" s="174"/>
      <c r="U381" s="174"/>
      <c r="V381" s="174"/>
      <c r="W381" s="174"/>
      <c r="X381" s="174"/>
      <c r="Y381" s="174"/>
      <c r="Z381" s="174"/>
      <c r="AB381" s="174"/>
      <c r="AC381" s="174"/>
      <c r="AD381" s="174"/>
      <c r="AE381" s="174"/>
      <c r="AF381" s="174"/>
      <c r="AG381" s="174"/>
      <c r="AH381" s="174"/>
    </row>
    <row r="382" spans="1:34" outlineLevel="2" x14ac:dyDescent="0.35">
      <c r="A382" s="297"/>
      <c r="C382" s="298"/>
      <c r="D382" s="173"/>
      <c r="E382" s="173"/>
      <c r="F382" s="173"/>
      <c r="G382" s="173"/>
      <c r="H382" s="173"/>
      <c r="I382" s="173"/>
      <c r="J382" s="173"/>
      <c r="L382" s="173"/>
      <c r="M382" s="173"/>
      <c r="N382" s="173"/>
      <c r="O382" s="173"/>
      <c r="P382" s="173"/>
      <c r="Q382" s="173"/>
      <c r="R382" s="173"/>
      <c r="T382" s="173"/>
      <c r="U382" s="173"/>
      <c r="V382" s="173"/>
      <c r="W382" s="173"/>
      <c r="X382" s="173"/>
      <c r="Y382" s="173"/>
      <c r="Z382" s="173"/>
      <c r="AB382" s="173"/>
      <c r="AC382" s="173"/>
      <c r="AD382" s="173"/>
      <c r="AE382" s="173"/>
      <c r="AF382" s="173"/>
      <c r="AG382" s="173"/>
      <c r="AH382" s="173"/>
    </row>
    <row r="383" spans="1:34" outlineLevel="2" x14ac:dyDescent="0.35">
      <c r="A383" s="297"/>
      <c r="C383" s="299" t="s">
        <v>922</v>
      </c>
      <c r="D383" s="159"/>
      <c r="E383" s="210"/>
      <c r="F383" s="159"/>
      <c r="G383" s="210"/>
      <c r="H383" s="159"/>
      <c r="I383" s="159"/>
      <c r="J383" s="210"/>
      <c r="L383" s="159"/>
      <c r="M383" s="210"/>
      <c r="N383" s="159"/>
      <c r="O383" s="210"/>
      <c r="P383" s="159"/>
      <c r="Q383" s="159"/>
      <c r="R383" s="210"/>
      <c r="T383" s="159"/>
      <c r="U383" s="210"/>
      <c r="V383" s="159"/>
      <c r="W383" s="210"/>
      <c r="X383" s="159"/>
      <c r="Y383" s="159"/>
      <c r="Z383" s="210"/>
      <c r="AB383" s="159"/>
      <c r="AC383" s="210"/>
      <c r="AD383" s="159"/>
      <c r="AE383" s="210"/>
      <c r="AF383" s="159"/>
      <c r="AG383" s="159"/>
      <c r="AH383" s="210"/>
    </row>
    <row r="384" spans="1:34" outlineLevel="2" x14ac:dyDescent="0.35">
      <c r="A384" s="297"/>
      <c r="C384" s="300" t="s">
        <v>923</v>
      </c>
      <c r="D384" s="159"/>
      <c r="E384" s="210"/>
      <c r="F384" s="159"/>
      <c r="G384" s="210"/>
      <c r="H384" s="159"/>
      <c r="I384" s="159"/>
      <c r="J384" s="210"/>
      <c r="L384" s="159"/>
      <c r="M384" s="210"/>
      <c r="N384" s="159"/>
      <c r="O384" s="210"/>
      <c r="P384" s="159"/>
      <c r="Q384" s="159"/>
      <c r="R384" s="210"/>
      <c r="T384" s="159"/>
      <c r="U384" s="210"/>
      <c r="V384" s="159"/>
      <c r="W384" s="210"/>
      <c r="X384" s="159"/>
      <c r="Y384" s="159"/>
      <c r="Z384" s="210"/>
      <c r="AB384" s="159"/>
      <c r="AC384" s="210"/>
      <c r="AD384" s="159"/>
      <c r="AE384" s="210"/>
      <c r="AF384" s="159"/>
      <c r="AG384" s="159"/>
      <c r="AH384" s="210"/>
    </row>
    <row r="385" spans="1:34" outlineLevel="2" x14ac:dyDescent="0.35">
      <c r="A385" s="297"/>
      <c r="C385" s="301" t="s">
        <v>924</v>
      </c>
      <c r="D385" s="43">
        <f t="shared" ref="D385:J385" si="116">+D383+D384</f>
        <v>0</v>
      </c>
      <c r="E385" s="39">
        <f t="shared" si="116"/>
        <v>0</v>
      </c>
      <c r="F385" s="43">
        <f t="shared" si="116"/>
        <v>0</v>
      </c>
      <c r="G385" s="39">
        <f t="shared" si="116"/>
        <v>0</v>
      </c>
      <c r="H385" s="43">
        <f t="shared" si="116"/>
        <v>0</v>
      </c>
      <c r="I385" s="43">
        <f t="shared" si="116"/>
        <v>0</v>
      </c>
      <c r="J385" s="39">
        <f t="shared" si="116"/>
        <v>0</v>
      </c>
      <c r="L385" s="43">
        <f t="shared" ref="L385:R385" si="117">+L383+L384</f>
        <v>0</v>
      </c>
      <c r="M385" s="39">
        <f t="shared" si="117"/>
        <v>0</v>
      </c>
      <c r="N385" s="43">
        <f t="shared" si="117"/>
        <v>0</v>
      </c>
      <c r="O385" s="39">
        <f t="shared" si="117"/>
        <v>0</v>
      </c>
      <c r="P385" s="43">
        <f t="shared" si="117"/>
        <v>0</v>
      </c>
      <c r="Q385" s="43">
        <f t="shared" si="117"/>
        <v>0</v>
      </c>
      <c r="R385" s="39">
        <f t="shared" si="117"/>
        <v>0</v>
      </c>
      <c r="T385" s="43">
        <f t="shared" ref="T385:Z385" si="118">+T383+T384</f>
        <v>0</v>
      </c>
      <c r="U385" s="39">
        <f t="shared" si="118"/>
        <v>0</v>
      </c>
      <c r="V385" s="43">
        <f t="shared" si="118"/>
        <v>0</v>
      </c>
      <c r="W385" s="39">
        <f t="shared" si="118"/>
        <v>0</v>
      </c>
      <c r="X385" s="43">
        <f t="shared" si="118"/>
        <v>0</v>
      </c>
      <c r="Y385" s="43">
        <f t="shared" si="118"/>
        <v>0</v>
      </c>
      <c r="Z385" s="39">
        <f t="shared" si="118"/>
        <v>0</v>
      </c>
      <c r="AB385" s="43">
        <f t="shared" ref="AB385:AH385" si="119">+AB383+AB384</f>
        <v>0</v>
      </c>
      <c r="AC385" s="39">
        <f t="shared" si="119"/>
        <v>0</v>
      </c>
      <c r="AD385" s="43">
        <f t="shared" si="119"/>
        <v>0</v>
      </c>
      <c r="AE385" s="39">
        <f t="shared" si="119"/>
        <v>0</v>
      </c>
      <c r="AF385" s="43">
        <f t="shared" si="119"/>
        <v>0</v>
      </c>
      <c r="AG385" s="43">
        <f t="shared" si="119"/>
        <v>0</v>
      </c>
      <c r="AH385" s="39">
        <f t="shared" si="119"/>
        <v>0</v>
      </c>
    </row>
    <row r="386" spans="1:34" outlineLevel="1" x14ac:dyDescent="0.35">
      <c r="A386" s="297"/>
      <c r="C386" s="56"/>
      <c r="D386" s="173"/>
      <c r="E386" s="173"/>
      <c r="F386" s="173"/>
      <c r="G386" s="173"/>
      <c r="H386" s="173"/>
      <c r="I386" s="173"/>
      <c r="J386" s="173"/>
      <c r="K386" s="48"/>
      <c r="L386" s="173"/>
      <c r="M386" s="173"/>
      <c r="N386" s="173"/>
      <c r="O386" s="173"/>
      <c r="P386" s="173"/>
      <c r="Q386" s="173"/>
      <c r="R386" s="173"/>
      <c r="T386" s="173"/>
      <c r="U386" s="173"/>
      <c r="V386" s="173"/>
      <c r="W386" s="173"/>
      <c r="X386" s="173"/>
      <c r="Y386" s="173"/>
      <c r="Z386" s="173"/>
      <c r="AB386" s="173"/>
      <c r="AC386" s="173"/>
      <c r="AD386" s="173"/>
      <c r="AE386" s="173"/>
      <c r="AF386" s="173"/>
      <c r="AG386" s="173"/>
      <c r="AH386" s="173"/>
    </row>
    <row r="387" spans="1:34" s="150" customFormat="1" ht="18.5" outlineLevel="1" x14ac:dyDescent="0.35">
      <c r="A387" s="297"/>
      <c r="B387" s="15"/>
      <c r="C387" s="149" t="s">
        <v>361</v>
      </c>
      <c r="D387" s="174"/>
      <c r="E387" s="174"/>
      <c r="F387" s="174"/>
      <c r="G387" s="174"/>
      <c r="H387" s="174"/>
      <c r="I387" s="174"/>
      <c r="J387" s="174"/>
      <c r="K387" s="24"/>
      <c r="L387" s="174"/>
      <c r="M387" s="174"/>
      <c r="N387" s="174"/>
      <c r="O387" s="174"/>
      <c r="P387" s="174"/>
      <c r="Q387" s="174"/>
      <c r="R387" s="174"/>
      <c r="T387" s="174"/>
      <c r="U387" s="174"/>
      <c r="V387" s="174"/>
      <c r="W387" s="174"/>
      <c r="X387" s="174"/>
      <c r="Y387" s="174"/>
      <c r="Z387" s="174"/>
      <c r="AB387" s="174"/>
      <c r="AC387" s="174"/>
      <c r="AD387" s="174"/>
      <c r="AE387" s="174"/>
      <c r="AF387" s="174"/>
      <c r="AG387" s="174"/>
      <c r="AH387" s="174"/>
    </row>
    <row r="388" spans="1:34" outlineLevel="2" x14ac:dyDescent="0.35">
      <c r="A388" s="297"/>
      <c r="C388" s="25"/>
      <c r="D388" s="173"/>
      <c r="E388" s="173"/>
      <c r="F388" s="173"/>
      <c r="G388" s="173"/>
      <c r="H388" s="173"/>
      <c r="I388" s="173"/>
      <c r="J388" s="173"/>
      <c r="L388" s="173"/>
      <c r="M388" s="173"/>
      <c r="N388" s="173"/>
      <c r="O388" s="173"/>
      <c r="P388" s="173"/>
      <c r="Q388" s="173"/>
      <c r="R388" s="173"/>
      <c r="T388" s="173"/>
      <c r="U388" s="173"/>
      <c r="V388" s="173"/>
      <c r="W388" s="173"/>
      <c r="X388" s="173"/>
      <c r="Y388" s="173"/>
      <c r="Z388" s="173"/>
      <c r="AB388" s="173"/>
      <c r="AC388" s="173"/>
      <c r="AD388" s="173"/>
      <c r="AE388" s="173"/>
      <c r="AF388" s="173"/>
      <c r="AG388" s="173"/>
      <c r="AH388" s="173"/>
    </row>
    <row r="389" spans="1:34" outlineLevel="2" x14ac:dyDescent="0.35">
      <c r="A389" s="297"/>
      <c r="C389" s="67" t="s">
        <v>486</v>
      </c>
      <c r="D389" s="159"/>
      <c r="E389" s="210"/>
      <c r="F389" s="159"/>
      <c r="G389" s="210"/>
      <c r="H389" s="159"/>
      <c r="I389" s="159"/>
      <c r="J389" s="210"/>
      <c r="L389" s="159"/>
      <c r="M389" s="210"/>
      <c r="N389" s="159"/>
      <c r="O389" s="210"/>
      <c r="P389" s="159"/>
      <c r="Q389" s="159"/>
      <c r="R389" s="210"/>
      <c r="T389" s="159"/>
      <c r="U389" s="210"/>
      <c r="V389" s="159"/>
      <c r="W389" s="210"/>
      <c r="X389" s="159"/>
      <c r="Y389" s="159"/>
      <c r="Z389" s="210"/>
      <c r="AB389" s="159"/>
      <c r="AC389" s="210"/>
      <c r="AD389" s="159"/>
      <c r="AE389" s="210"/>
      <c r="AF389" s="159"/>
      <c r="AG389" s="159"/>
      <c r="AH389" s="210"/>
    </row>
    <row r="390" spans="1:34" outlineLevel="2" x14ac:dyDescent="0.35">
      <c r="A390" s="297"/>
      <c r="C390" s="228" t="s">
        <v>488</v>
      </c>
      <c r="D390" s="159"/>
      <c r="E390" s="210"/>
      <c r="F390" s="159"/>
      <c r="G390" s="210"/>
      <c r="H390" s="159"/>
      <c r="I390" s="159"/>
      <c r="J390" s="210"/>
      <c r="L390" s="159"/>
      <c r="M390" s="210"/>
      <c r="N390" s="159"/>
      <c r="O390" s="210"/>
      <c r="P390" s="159"/>
      <c r="Q390" s="159"/>
      <c r="R390" s="210"/>
      <c r="T390" s="159"/>
      <c r="U390" s="210"/>
      <c r="V390" s="159"/>
      <c r="W390" s="210"/>
      <c r="X390" s="159"/>
      <c r="Y390" s="159"/>
      <c r="Z390" s="210"/>
      <c r="AB390" s="159"/>
      <c r="AC390" s="210"/>
      <c r="AD390" s="159"/>
      <c r="AE390" s="210"/>
      <c r="AF390" s="159"/>
      <c r="AG390" s="159"/>
      <c r="AH390" s="210"/>
    </row>
    <row r="391" spans="1:34" outlineLevel="2" x14ac:dyDescent="0.35">
      <c r="A391" s="297"/>
      <c r="C391" s="230" t="s">
        <v>490</v>
      </c>
      <c r="D391" s="43">
        <f>+D389+D390</f>
        <v>0</v>
      </c>
      <c r="E391" s="39">
        <f t="shared" ref="E391:J391" si="120">+E389+E390</f>
        <v>0</v>
      </c>
      <c r="F391" s="43">
        <f t="shared" si="120"/>
        <v>0</v>
      </c>
      <c r="G391" s="39">
        <f t="shared" si="120"/>
        <v>0</v>
      </c>
      <c r="H391" s="43">
        <f t="shared" si="120"/>
        <v>0</v>
      </c>
      <c r="I391" s="43">
        <f t="shared" si="120"/>
        <v>0</v>
      </c>
      <c r="J391" s="39">
        <f t="shared" si="120"/>
        <v>0</v>
      </c>
      <c r="L391" s="43">
        <f>+L389+L390</f>
        <v>0</v>
      </c>
      <c r="M391" s="39">
        <f t="shared" ref="M391:R391" si="121">+M389+M390</f>
        <v>0</v>
      </c>
      <c r="N391" s="43">
        <f t="shared" si="121"/>
        <v>0</v>
      </c>
      <c r="O391" s="39">
        <f t="shared" si="121"/>
        <v>0</v>
      </c>
      <c r="P391" s="43">
        <f t="shared" si="121"/>
        <v>0</v>
      </c>
      <c r="Q391" s="43">
        <f t="shared" si="121"/>
        <v>0</v>
      </c>
      <c r="R391" s="39">
        <f t="shared" si="121"/>
        <v>0</v>
      </c>
      <c r="T391" s="43">
        <f>+T389+T390</f>
        <v>0</v>
      </c>
      <c r="U391" s="39">
        <f t="shared" ref="U391:Z391" si="122">+U389+U390</f>
        <v>0</v>
      </c>
      <c r="V391" s="43">
        <f t="shared" si="122"/>
        <v>0</v>
      </c>
      <c r="W391" s="39">
        <f t="shared" si="122"/>
        <v>0</v>
      </c>
      <c r="X391" s="43">
        <f t="shared" si="122"/>
        <v>0</v>
      </c>
      <c r="Y391" s="43">
        <f t="shared" si="122"/>
        <v>0</v>
      </c>
      <c r="Z391" s="39">
        <f t="shared" si="122"/>
        <v>0</v>
      </c>
      <c r="AB391" s="43">
        <f>+AB389+AB390</f>
        <v>0</v>
      </c>
      <c r="AC391" s="39">
        <f t="shared" ref="AC391:AH391" si="123">+AC389+AC390</f>
        <v>0</v>
      </c>
      <c r="AD391" s="43">
        <f t="shared" si="123"/>
        <v>0</v>
      </c>
      <c r="AE391" s="39">
        <f t="shared" si="123"/>
        <v>0</v>
      </c>
      <c r="AF391" s="43">
        <f t="shared" si="123"/>
        <v>0</v>
      </c>
      <c r="AG391" s="43">
        <f t="shared" si="123"/>
        <v>0</v>
      </c>
      <c r="AH391" s="39">
        <f t="shared" si="123"/>
        <v>0</v>
      </c>
    </row>
    <row r="392" spans="1:34" outlineLevel="1" x14ac:dyDescent="0.35">
      <c r="A392" s="297"/>
      <c r="C392" s="56"/>
      <c r="D392" s="173"/>
      <c r="E392" s="173"/>
      <c r="F392" s="173"/>
      <c r="G392" s="173"/>
      <c r="H392" s="173"/>
      <c r="I392" s="173"/>
      <c r="J392" s="173"/>
      <c r="K392" s="48"/>
      <c r="L392" s="173"/>
      <c r="M392" s="173"/>
      <c r="N392" s="173"/>
      <c r="O392" s="173"/>
      <c r="P392" s="173"/>
      <c r="Q392" s="173"/>
      <c r="R392" s="173"/>
      <c r="T392" s="173"/>
      <c r="U392" s="173"/>
      <c r="V392" s="173"/>
      <c r="W392" s="173"/>
      <c r="X392" s="173"/>
      <c r="Y392" s="173"/>
      <c r="Z392" s="173"/>
      <c r="AB392" s="173"/>
      <c r="AC392" s="173"/>
      <c r="AD392" s="173"/>
      <c r="AE392" s="173"/>
      <c r="AF392" s="173"/>
      <c r="AG392" s="173"/>
      <c r="AH392" s="173"/>
    </row>
    <row r="393" spans="1:34" s="150" customFormat="1" ht="18.5" outlineLevel="1" x14ac:dyDescent="0.35">
      <c r="A393" s="297"/>
      <c r="C393" s="149" t="s">
        <v>364</v>
      </c>
      <c r="D393" s="174"/>
      <c r="E393" s="174"/>
      <c r="F393" s="174"/>
      <c r="G393" s="174"/>
      <c r="H393" s="174"/>
      <c r="I393" s="174"/>
      <c r="J393" s="174"/>
      <c r="K393" s="24"/>
      <c r="L393" s="174"/>
      <c r="M393" s="174"/>
      <c r="N393" s="174"/>
      <c r="O393" s="174"/>
      <c r="P393" s="174"/>
      <c r="Q393" s="174"/>
      <c r="R393" s="174"/>
      <c r="T393" s="174"/>
      <c r="U393" s="174"/>
      <c r="V393" s="174"/>
      <c r="W393" s="174"/>
      <c r="X393" s="174"/>
      <c r="Y393" s="174"/>
      <c r="Z393" s="174"/>
      <c r="AB393" s="174"/>
      <c r="AC393" s="174"/>
      <c r="AD393" s="174"/>
      <c r="AE393" s="174"/>
      <c r="AF393" s="174"/>
      <c r="AG393" s="174"/>
      <c r="AH393" s="174"/>
    </row>
    <row r="394" spans="1:34" outlineLevel="2" x14ac:dyDescent="0.35">
      <c r="A394" s="297"/>
      <c r="C394" s="25"/>
      <c r="D394" s="173"/>
      <c r="E394" s="173"/>
      <c r="F394" s="173"/>
      <c r="G394" s="173"/>
      <c r="H394" s="173"/>
      <c r="I394" s="173"/>
      <c r="J394" s="173"/>
      <c r="L394" s="173"/>
      <c r="M394" s="173"/>
      <c r="N394" s="173"/>
      <c r="O394" s="173"/>
      <c r="P394" s="173"/>
      <c r="Q394" s="173"/>
      <c r="R394" s="173"/>
      <c r="T394" s="173"/>
      <c r="U394" s="173"/>
      <c r="V394" s="173"/>
      <c r="W394" s="173"/>
      <c r="X394" s="173"/>
      <c r="Y394" s="173"/>
      <c r="Z394" s="173"/>
      <c r="AB394" s="173"/>
      <c r="AC394" s="173"/>
      <c r="AD394" s="173"/>
      <c r="AE394" s="173"/>
      <c r="AF394" s="173"/>
      <c r="AG394" s="173"/>
      <c r="AH394" s="173"/>
    </row>
    <row r="395" spans="1:34" outlineLevel="2" x14ac:dyDescent="0.35">
      <c r="A395" s="297"/>
      <c r="C395" s="65" t="s">
        <v>830</v>
      </c>
      <c r="D395" s="159"/>
      <c r="E395" s="210"/>
      <c r="F395" s="159"/>
      <c r="G395" s="210"/>
      <c r="H395" s="159"/>
      <c r="I395" s="159"/>
      <c r="J395" s="210"/>
      <c r="L395" s="159"/>
      <c r="M395" s="210"/>
      <c r="N395" s="159"/>
      <c r="O395" s="210"/>
      <c r="P395" s="159"/>
      <c r="Q395" s="159"/>
      <c r="R395" s="210"/>
      <c r="T395" s="159"/>
      <c r="U395" s="210"/>
      <c r="V395" s="159"/>
      <c r="W395" s="210"/>
      <c r="X395" s="159"/>
      <c r="Y395" s="159"/>
      <c r="Z395" s="210"/>
      <c r="AB395" s="159"/>
      <c r="AC395" s="210"/>
      <c r="AD395" s="159"/>
      <c r="AE395" s="210"/>
      <c r="AF395" s="159"/>
      <c r="AG395" s="159"/>
      <c r="AH395" s="210"/>
    </row>
    <row r="396" spans="1:34" outlineLevel="2" x14ac:dyDescent="0.35">
      <c r="A396" s="297"/>
      <c r="C396" s="228" t="s">
        <v>829</v>
      </c>
      <c r="D396" s="159"/>
      <c r="E396" s="210"/>
      <c r="F396" s="159"/>
      <c r="G396" s="210"/>
      <c r="H396" s="159"/>
      <c r="I396" s="159"/>
      <c r="J396" s="210"/>
      <c r="L396" s="159"/>
      <c r="M396" s="210"/>
      <c r="N396" s="159"/>
      <c r="O396" s="210"/>
      <c r="P396" s="159"/>
      <c r="Q396" s="159"/>
      <c r="R396" s="210"/>
      <c r="T396" s="159"/>
      <c r="U396" s="210"/>
      <c r="V396" s="159"/>
      <c r="W396" s="210"/>
      <c r="X396" s="159"/>
      <c r="Y396" s="159"/>
      <c r="Z396" s="210"/>
      <c r="AB396" s="159"/>
      <c r="AC396" s="210"/>
      <c r="AD396" s="159"/>
      <c r="AE396" s="210"/>
      <c r="AF396" s="159"/>
      <c r="AG396" s="159"/>
      <c r="AH396" s="210"/>
    </row>
    <row r="397" spans="1:34" outlineLevel="2" x14ac:dyDescent="0.35">
      <c r="A397" s="297"/>
      <c r="C397" s="230" t="s">
        <v>492</v>
      </c>
      <c r="D397" s="43">
        <f t="shared" ref="D397:J397" si="124">SUM(D395:D396)</f>
        <v>0</v>
      </c>
      <c r="E397" s="39">
        <f t="shared" si="124"/>
        <v>0</v>
      </c>
      <c r="F397" s="43">
        <f t="shared" si="124"/>
        <v>0</v>
      </c>
      <c r="G397" s="39">
        <f t="shared" si="124"/>
        <v>0</v>
      </c>
      <c r="H397" s="43">
        <f t="shared" si="124"/>
        <v>0</v>
      </c>
      <c r="I397" s="43">
        <f t="shared" si="124"/>
        <v>0</v>
      </c>
      <c r="J397" s="39">
        <f t="shared" si="124"/>
        <v>0</v>
      </c>
      <c r="L397" s="43">
        <f t="shared" ref="L397:R397" si="125">SUM(L395:L396)</f>
        <v>0</v>
      </c>
      <c r="M397" s="39">
        <f t="shared" si="125"/>
        <v>0</v>
      </c>
      <c r="N397" s="43">
        <f t="shared" si="125"/>
        <v>0</v>
      </c>
      <c r="O397" s="39">
        <f t="shared" si="125"/>
        <v>0</v>
      </c>
      <c r="P397" s="43">
        <f t="shared" si="125"/>
        <v>0</v>
      </c>
      <c r="Q397" s="43">
        <f t="shared" si="125"/>
        <v>0</v>
      </c>
      <c r="R397" s="39">
        <f t="shared" si="125"/>
        <v>0</v>
      </c>
      <c r="T397" s="43">
        <f t="shared" ref="T397:Z397" si="126">SUM(T395:T396)</f>
        <v>0</v>
      </c>
      <c r="U397" s="39">
        <f t="shared" si="126"/>
        <v>0</v>
      </c>
      <c r="V397" s="43">
        <f t="shared" si="126"/>
        <v>0</v>
      </c>
      <c r="W397" s="39">
        <f t="shared" si="126"/>
        <v>0</v>
      </c>
      <c r="X397" s="43">
        <f t="shared" si="126"/>
        <v>0</v>
      </c>
      <c r="Y397" s="43">
        <f t="shared" si="126"/>
        <v>0</v>
      </c>
      <c r="Z397" s="39">
        <f t="shared" si="126"/>
        <v>0</v>
      </c>
      <c r="AB397" s="43">
        <f t="shared" ref="AB397:AH397" si="127">SUM(AB395:AB396)</f>
        <v>0</v>
      </c>
      <c r="AC397" s="39">
        <f t="shared" si="127"/>
        <v>0</v>
      </c>
      <c r="AD397" s="43">
        <f t="shared" si="127"/>
        <v>0</v>
      </c>
      <c r="AE397" s="39">
        <f t="shared" si="127"/>
        <v>0</v>
      </c>
      <c r="AF397" s="43">
        <f t="shared" si="127"/>
        <v>0</v>
      </c>
      <c r="AG397" s="43">
        <f t="shared" si="127"/>
        <v>0</v>
      </c>
      <c r="AH397" s="39">
        <f t="shared" si="127"/>
        <v>0</v>
      </c>
    </row>
    <row r="398" spans="1:34" outlineLevel="1" x14ac:dyDescent="0.35">
      <c r="A398" s="297"/>
      <c r="C398" s="56"/>
      <c r="D398" s="173"/>
      <c r="E398" s="173"/>
      <c r="F398" s="173"/>
      <c r="G398" s="173"/>
      <c r="H398" s="173"/>
      <c r="I398" s="173"/>
      <c r="J398" s="173"/>
      <c r="K398" s="48"/>
      <c r="L398" s="173"/>
      <c r="M398" s="173"/>
      <c r="N398" s="173"/>
      <c r="O398" s="173"/>
      <c r="P398" s="173"/>
      <c r="Q398" s="173"/>
      <c r="R398" s="173"/>
      <c r="T398" s="173"/>
      <c r="U398" s="173"/>
      <c r="V398" s="173"/>
      <c r="W398" s="173"/>
      <c r="X398" s="173"/>
      <c r="Y398" s="173"/>
      <c r="Z398" s="173"/>
      <c r="AB398" s="173"/>
      <c r="AC398" s="173"/>
      <c r="AD398" s="173"/>
      <c r="AE398" s="173"/>
      <c r="AF398" s="173"/>
      <c r="AG398" s="173"/>
      <c r="AH398" s="173"/>
    </row>
    <row r="399" spans="1:34" outlineLevel="2" x14ac:dyDescent="0.35">
      <c r="C399" s="38" t="s">
        <v>71</v>
      </c>
      <c r="D399" s="159"/>
      <c r="E399" s="240"/>
      <c r="F399" s="159"/>
      <c r="G399" s="240"/>
      <c r="H399" s="159"/>
      <c r="I399" s="241"/>
      <c r="J399" s="39"/>
      <c r="L399" s="159"/>
      <c r="M399" s="240"/>
      <c r="N399" s="159"/>
      <c r="O399" s="240"/>
      <c r="P399" s="159"/>
      <c r="Q399" s="241"/>
      <c r="R399" s="39"/>
      <c r="T399" s="159"/>
      <c r="U399" s="240"/>
      <c r="V399" s="159"/>
      <c r="W399" s="240"/>
      <c r="X399" s="159"/>
      <c r="Y399" s="241"/>
      <c r="Z399" s="39"/>
      <c r="AB399" s="159"/>
      <c r="AC399" s="240"/>
      <c r="AD399" s="159"/>
      <c r="AE399" s="240"/>
      <c r="AF399" s="159"/>
      <c r="AG399" s="241"/>
      <c r="AH399" s="39"/>
    </row>
    <row r="400" spans="1:34" outlineLevel="1" x14ac:dyDescent="0.35">
      <c r="D400" s="173"/>
      <c r="E400" s="173"/>
      <c r="F400" s="173"/>
      <c r="G400" s="173"/>
      <c r="H400" s="173"/>
      <c r="I400" s="173"/>
      <c r="J400" s="17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&amp;RAnn. "X" all'All. "A" alla delibera n. 6/2026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EE3EE-A83F-41F8-8CC1-8564FE04CA49}">
  <sheetPr codeName="Foglio5">
    <tabColor theme="5" tint="0.39997558519241921"/>
  </sheetPr>
  <dimension ref="B2:F88"/>
  <sheetViews>
    <sheetView showGridLines="0" topLeftCell="A54" zoomScale="80" zoomScaleNormal="80" workbookViewId="0">
      <selection activeCell="D53" sqref="D53"/>
    </sheetView>
  </sheetViews>
  <sheetFormatPr defaultColWidth="8.7265625" defaultRowHeight="13" outlineLevelRow="1" x14ac:dyDescent="0.35"/>
  <cols>
    <col min="1" max="2" width="2.7265625" style="82" customWidth="1"/>
    <col min="3" max="3" width="75.453125" style="82" bestFit="1" customWidth="1"/>
    <col min="4" max="6" width="19.7265625" style="82" customWidth="1"/>
    <col min="7" max="16384" width="8.7265625" style="82"/>
  </cols>
  <sheetData>
    <row r="2" spans="2:6" ht="21" x14ac:dyDescent="0.35">
      <c r="B2" s="2"/>
      <c r="C2" s="2" t="s">
        <v>918</v>
      </c>
      <c r="D2" s="73"/>
      <c r="E2" s="1"/>
      <c r="F2" s="2"/>
    </row>
    <row r="4" spans="2:6" ht="41.15" customHeight="1" x14ac:dyDescent="0.35">
      <c r="C4" s="74" t="s">
        <v>680</v>
      </c>
      <c r="D4" s="122" t="s">
        <v>681</v>
      </c>
      <c r="E4" s="74" t="s">
        <v>682</v>
      </c>
      <c r="F4" s="74" t="s">
        <v>645</v>
      </c>
    </row>
    <row r="7" spans="2:6" ht="15.5" x14ac:dyDescent="0.35">
      <c r="C7" s="83" t="s">
        <v>683</v>
      </c>
      <c r="D7" s="83"/>
      <c r="E7" s="83"/>
      <c r="F7" s="83"/>
    </row>
    <row r="8" spans="2:6" outlineLevel="1" x14ac:dyDescent="0.35"/>
    <row r="9" spans="2:6" outlineLevel="1" x14ac:dyDescent="0.3">
      <c r="C9" s="84" t="s">
        <v>140</v>
      </c>
      <c r="D9" s="36"/>
      <c r="E9" s="75">
        <f>SUMIF('X1 CoReg SchemiContabili'!$P:$P,'X1.a CoReg RiconcilBilancio'!$C9,'X1 CoReg SchemiContabili'!$G:$G)+SUMIF('X1 CoReg SchemiContabili'!$P:$P,'X1.a CoReg RiconcilBilancio'!$C9,'X1 CoReg SchemiContabili'!$K:$K)+SUMIF('X1 CoReg SchemiContabili'!$P:$P,'X1.a CoReg RiconcilBilancio'!$C9,'X1 CoReg SchemiContabili'!$N:$N)</f>
        <v>0</v>
      </c>
      <c r="F9" s="75">
        <f>+E9-D9</f>
        <v>0</v>
      </c>
    </row>
    <row r="10" spans="2:6" outlineLevel="1" x14ac:dyDescent="0.3">
      <c r="C10" s="84" t="s">
        <v>176</v>
      </c>
      <c r="D10" s="36"/>
      <c r="E10" s="76">
        <f>SUMIF('X1 CoReg SchemiContabili'!$P:$P,'X1.a CoReg RiconcilBilancio'!$C10,'X1 CoReg SchemiContabili'!$G:$G)+SUMIF('X1 CoReg SchemiContabili'!$P:$P,'X1.a CoReg RiconcilBilancio'!$C10,'X1 CoReg SchemiContabili'!$K:$K)+SUMIF('X1 CoReg SchemiContabili'!$P:$P,'X1.a CoReg RiconcilBilancio'!$C10,'X1 CoReg SchemiContabili'!$N:$N)</f>
        <v>0</v>
      </c>
      <c r="F10" s="76">
        <f>+E10-D10</f>
        <v>0</v>
      </c>
    </row>
    <row r="11" spans="2:6" outlineLevel="1" x14ac:dyDescent="0.3">
      <c r="C11" s="84" t="s">
        <v>170</v>
      </c>
      <c r="D11" s="36"/>
      <c r="E11" s="76">
        <f>SUMIF('X1 CoReg SchemiContabili'!$P:$P,'X1.a CoReg RiconcilBilancio'!$C11,'X1 CoReg SchemiContabili'!$G:$G)+SUMIF('X1 CoReg SchemiContabili'!$P:$P,'X1.a CoReg RiconcilBilancio'!$C11,'X1 CoReg SchemiContabili'!$K:$K)+SUMIF('X1 CoReg SchemiContabili'!$P:$P,'X1.a CoReg RiconcilBilancio'!$C11,'X1 CoReg SchemiContabili'!$N:$N)</f>
        <v>0</v>
      </c>
      <c r="F11" s="76">
        <f t="shared" ref="F11:F39" si="0">+E11-D11</f>
        <v>0</v>
      </c>
    </row>
    <row r="12" spans="2:6" outlineLevel="1" x14ac:dyDescent="0.3">
      <c r="C12" s="84" t="s">
        <v>172</v>
      </c>
      <c r="D12" s="36"/>
      <c r="E12" s="76">
        <f>SUMIF('X1 CoReg SchemiContabili'!$P:$P,'X1.a CoReg RiconcilBilancio'!$C12,'X1 CoReg SchemiContabili'!$G:$G)+SUMIF('X1 CoReg SchemiContabili'!$P:$P,'X1.a CoReg RiconcilBilancio'!$C12,'X1 CoReg SchemiContabili'!$K:$K)+SUMIF('X1 CoReg SchemiContabili'!$P:$P,'X1.a CoReg RiconcilBilancio'!$C12,'X1 CoReg SchemiContabili'!$N:$N)</f>
        <v>0</v>
      </c>
      <c r="F12" s="76">
        <f t="shared" si="0"/>
        <v>0</v>
      </c>
    </row>
    <row r="13" spans="2:6" outlineLevel="1" x14ac:dyDescent="0.3">
      <c r="C13" s="84" t="s">
        <v>156</v>
      </c>
      <c r="D13" s="68"/>
      <c r="E13" s="76">
        <f>SUMIF('X1 CoReg SchemiContabili'!$P:$P,'X1.a CoReg RiconcilBilancio'!$C13,'X1 CoReg SchemiContabili'!$G:$G)+SUMIF('X1 CoReg SchemiContabili'!$P:$P,'X1.a CoReg RiconcilBilancio'!$C13,'X1 CoReg SchemiContabili'!$K:$K)+SUMIF('X1 CoReg SchemiContabili'!$P:$P,'X1.a CoReg RiconcilBilancio'!$C13,'X1 CoReg SchemiContabili'!$N:$N)</f>
        <v>0</v>
      </c>
      <c r="F13" s="76">
        <f t="shared" si="0"/>
        <v>0</v>
      </c>
    </row>
    <row r="14" spans="2:6" outlineLevel="1" x14ac:dyDescent="0.35">
      <c r="C14" s="85" t="s">
        <v>684</v>
      </c>
      <c r="D14" s="86">
        <f>+SUM(D9:D13)</f>
        <v>0</v>
      </c>
      <c r="E14" s="87">
        <f>+SUM(E9:E13)</f>
        <v>0</v>
      </c>
      <c r="F14" s="87">
        <f t="shared" si="0"/>
        <v>0</v>
      </c>
    </row>
    <row r="15" spans="2:6" outlineLevel="1" x14ac:dyDescent="0.3">
      <c r="C15" s="84"/>
      <c r="E15" s="76"/>
      <c r="F15" s="76"/>
    </row>
    <row r="16" spans="2:6" outlineLevel="1" x14ac:dyDescent="0.3">
      <c r="C16" s="84" t="s">
        <v>198</v>
      </c>
      <c r="D16" s="36"/>
      <c r="E16" s="76">
        <f>SUMIF('X1 CoReg SchemiContabili'!$P:$P,'X1.a CoReg RiconcilBilancio'!$C16,'X1 CoReg SchemiContabili'!$G:$G)+SUMIF('X1 CoReg SchemiContabili'!$P:$P,'X1.a CoReg RiconcilBilancio'!$C16,'X1 CoReg SchemiContabili'!$K:$K)+SUMIF('X1 CoReg SchemiContabili'!$P:$P,'X1.a CoReg RiconcilBilancio'!$C16,'X1 CoReg SchemiContabili'!$N:$N)</f>
        <v>0</v>
      </c>
      <c r="F16" s="76">
        <f t="shared" si="0"/>
        <v>0</v>
      </c>
    </row>
    <row r="17" spans="3:6" outlineLevel="1" x14ac:dyDescent="0.3">
      <c r="C17" s="84" t="s">
        <v>196</v>
      </c>
      <c r="D17" s="36"/>
      <c r="E17" s="76">
        <f>SUMIF('X1 CoReg SchemiContabili'!$P:$P,'X1.a CoReg RiconcilBilancio'!$C17,'X1 CoReg SchemiContabili'!$G:$G)+SUMIF('X1 CoReg SchemiContabili'!$P:$P,'X1.a CoReg RiconcilBilancio'!$C17,'X1 CoReg SchemiContabili'!$K:$K)+SUMIF('X1 CoReg SchemiContabili'!$P:$P,'X1.a CoReg RiconcilBilancio'!$C17,'X1 CoReg SchemiContabili'!$N:$N)</f>
        <v>0</v>
      </c>
      <c r="F17" s="76">
        <f t="shared" si="0"/>
        <v>0</v>
      </c>
    </row>
    <row r="18" spans="3:6" outlineLevel="1" x14ac:dyDescent="0.3">
      <c r="C18" s="84" t="s">
        <v>200</v>
      </c>
      <c r="D18" s="36"/>
      <c r="E18" s="76">
        <f>SUMIF('X1 CoReg SchemiContabili'!$P:$P,'X1.a CoReg RiconcilBilancio'!$C18,'X1 CoReg SchemiContabili'!$G:$G)+SUMIF('X1 CoReg SchemiContabili'!$P:$P,'X1.a CoReg RiconcilBilancio'!$C18,'X1 CoReg SchemiContabili'!$K:$K)+SUMIF('X1 CoReg SchemiContabili'!$P:$P,'X1.a CoReg RiconcilBilancio'!$C18,'X1 CoReg SchemiContabili'!$N:$N)</f>
        <v>0</v>
      </c>
      <c r="F18" s="76">
        <f t="shared" si="0"/>
        <v>0</v>
      </c>
    </row>
    <row r="19" spans="3:6" outlineLevel="1" x14ac:dyDescent="0.3">
      <c r="C19" s="84" t="s">
        <v>185</v>
      </c>
      <c r="D19" s="36"/>
      <c r="E19" s="76">
        <f>SUMIF('X1 CoReg SchemiContabili'!$P:$P,'X1.a CoReg RiconcilBilancio'!$C19,'X1 CoReg SchemiContabili'!$G:$G)+SUMIF('X1 CoReg SchemiContabili'!$P:$P,'X1.a CoReg RiconcilBilancio'!$C19,'X1 CoReg SchemiContabili'!$K:$K)+SUMIF('X1 CoReg SchemiContabili'!$P:$P,'X1.a CoReg RiconcilBilancio'!$C19,'X1 CoReg SchemiContabili'!$N:$N)</f>
        <v>0</v>
      </c>
      <c r="F19" s="76">
        <f t="shared" si="0"/>
        <v>0</v>
      </c>
    </row>
    <row r="20" spans="3:6" outlineLevel="1" x14ac:dyDescent="0.3">
      <c r="C20" s="84" t="s">
        <v>335</v>
      </c>
      <c r="D20" s="36"/>
      <c r="E20" s="76">
        <f>SUMIF('X1 CoReg SchemiContabili'!$P:$P,'X1.a CoReg RiconcilBilancio'!$C20,'X1 CoReg SchemiContabili'!$G:$G)+SUMIF('X1 CoReg SchemiContabili'!$P:$P,'X1.a CoReg RiconcilBilancio'!$C20,'X1 CoReg SchemiContabili'!$K:$K)+SUMIF('X1 CoReg SchemiContabili'!$P:$P,'X1.a CoReg RiconcilBilancio'!$C20,'X1 CoReg SchemiContabili'!$N:$N)</f>
        <v>0</v>
      </c>
      <c r="F20" s="76">
        <f t="shared" si="0"/>
        <v>0</v>
      </c>
    </row>
    <row r="21" spans="3:6" outlineLevel="1" x14ac:dyDescent="0.3">
      <c r="C21" s="84" t="s">
        <v>244</v>
      </c>
      <c r="D21" s="36"/>
      <c r="E21" s="76">
        <f>SUMIF('X1 CoReg SchemiContabili'!$P:$P,'X1.a CoReg RiconcilBilancio'!$C21,'X1 CoReg SchemiContabili'!$G:$G)+SUMIF('X1 CoReg SchemiContabili'!$P:$P,'X1.a CoReg RiconcilBilancio'!$C21,'X1 CoReg SchemiContabili'!$K:$K)+SUMIF('X1 CoReg SchemiContabili'!$P:$P,'X1.a CoReg RiconcilBilancio'!$C21,'X1 CoReg SchemiContabili'!$N:$N)</f>
        <v>0</v>
      </c>
      <c r="F21" s="76">
        <f t="shared" si="0"/>
        <v>0</v>
      </c>
    </row>
    <row r="22" spans="3:6" outlineLevel="1" x14ac:dyDescent="0.3">
      <c r="C22" s="84" t="s">
        <v>318</v>
      </c>
      <c r="D22" s="36"/>
      <c r="E22" s="76">
        <f>SUMIF('X1 CoReg SchemiContabili'!$P:$P,'X1.a CoReg RiconcilBilancio'!$C22,'X1 CoReg SchemiContabili'!$G:$G)+SUMIF('X1 CoReg SchemiContabili'!$P:$P,'X1.a CoReg RiconcilBilancio'!$C22,'X1 CoReg SchemiContabili'!$K:$K)+SUMIF('X1 CoReg SchemiContabili'!$P:$P,'X1.a CoReg RiconcilBilancio'!$C22,'X1 CoReg SchemiContabili'!$N:$N)</f>
        <v>0</v>
      </c>
      <c r="F22" s="76">
        <f t="shared" si="0"/>
        <v>0</v>
      </c>
    </row>
    <row r="23" spans="3:6" outlineLevel="1" x14ac:dyDescent="0.3">
      <c r="C23" s="84" t="s">
        <v>328</v>
      </c>
      <c r="D23" s="36"/>
      <c r="E23" s="76">
        <f>SUMIF('X1 CoReg SchemiContabili'!$P:$P,'X1.a CoReg RiconcilBilancio'!$C23,'X1 CoReg SchemiContabili'!$G:$G)+SUMIF('X1 CoReg SchemiContabili'!$P:$P,'X1.a CoReg RiconcilBilancio'!$C23,'X1 CoReg SchemiContabili'!$K:$K)+SUMIF('X1 CoReg SchemiContabili'!$P:$P,'X1.a CoReg RiconcilBilancio'!$C23,'X1 CoReg SchemiContabili'!$N:$N)</f>
        <v>0</v>
      </c>
      <c r="F23" s="76">
        <f t="shared" si="0"/>
        <v>0</v>
      </c>
    </row>
    <row r="24" spans="3:6" outlineLevel="1" x14ac:dyDescent="0.3">
      <c r="C24" s="84" t="s">
        <v>202</v>
      </c>
      <c r="D24" s="68"/>
      <c r="E24" s="76">
        <f>SUMIF('X1 CoReg SchemiContabili'!$P:$P,'X1.a CoReg RiconcilBilancio'!$C24,'X1 CoReg SchemiContabili'!$G:$G)+SUMIF('X1 CoReg SchemiContabili'!$P:$P,'X1.a CoReg RiconcilBilancio'!$C24,'X1 CoReg SchemiContabili'!$K:$K)+SUMIF('X1 CoReg SchemiContabili'!$P:$P,'X1.a CoReg RiconcilBilancio'!$C24,'X1 CoReg SchemiContabili'!$N:$N)</f>
        <v>0</v>
      </c>
      <c r="F24" s="76">
        <f t="shared" si="0"/>
        <v>0</v>
      </c>
    </row>
    <row r="25" spans="3:6" outlineLevel="1" x14ac:dyDescent="0.35">
      <c r="C25" s="85" t="s">
        <v>685</v>
      </c>
      <c r="D25" s="86">
        <f>+SUM(D16:D24)</f>
        <v>0</v>
      </c>
      <c r="E25" s="88">
        <f>+SUM(E16:E24)</f>
        <v>0</v>
      </c>
      <c r="F25" s="88">
        <f t="shared" si="0"/>
        <v>0</v>
      </c>
    </row>
    <row r="26" spans="3:6" outlineLevel="1" x14ac:dyDescent="0.35">
      <c r="C26" s="89" t="s">
        <v>686</v>
      </c>
      <c r="D26" s="90">
        <f>+D14-D25</f>
        <v>0</v>
      </c>
      <c r="E26" s="91">
        <f>+E14-E25</f>
        <v>0</v>
      </c>
      <c r="F26" s="91">
        <f t="shared" si="0"/>
        <v>0</v>
      </c>
    </row>
    <row r="27" spans="3:6" outlineLevel="1" x14ac:dyDescent="0.3">
      <c r="C27" s="84"/>
      <c r="E27" s="76"/>
      <c r="F27" s="76"/>
    </row>
    <row r="28" spans="3:6" outlineLevel="1" x14ac:dyDescent="0.3">
      <c r="C28" s="84" t="s">
        <v>419</v>
      </c>
      <c r="D28" s="36"/>
      <c r="E28" s="76">
        <f>SUMIF('X1 CoReg SchemiContabili'!$P:$P,'X1.a CoReg RiconcilBilancio'!$C28,'X1 CoReg SchemiContabili'!$G:$G)+SUMIF('X1 CoReg SchemiContabili'!$P:$P,'X1.a CoReg RiconcilBilancio'!$C28,'X1 CoReg SchemiContabili'!$K:$K)+SUMIF('X1 CoReg SchemiContabili'!$P:$P,'X1.a CoReg RiconcilBilancio'!$C28,'X1 CoReg SchemiContabili'!$N:$N)</f>
        <v>0</v>
      </c>
      <c r="F28" s="76">
        <f t="shared" si="0"/>
        <v>0</v>
      </c>
    </row>
    <row r="29" spans="3:6" outlineLevel="1" x14ac:dyDescent="0.3">
      <c r="C29" s="84" t="s">
        <v>384</v>
      </c>
      <c r="D29" s="36"/>
      <c r="E29" s="76">
        <f>SUMIF('X1 CoReg SchemiContabili'!$P:$P,'X1.a CoReg RiconcilBilancio'!$C29,'X1 CoReg SchemiContabili'!$G:$G)+SUMIF('X1 CoReg SchemiContabili'!$P:$P,'X1.a CoReg RiconcilBilancio'!$C29,'X1 CoReg SchemiContabili'!$K:$K)+SUMIF('X1 CoReg SchemiContabili'!$P:$P,'X1.a CoReg RiconcilBilancio'!$C29,'X1 CoReg SchemiContabili'!$N:$N)</f>
        <v>0</v>
      </c>
      <c r="F29" s="76">
        <f t="shared" si="0"/>
        <v>0</v>
      </c>
    </row>
    <row r="30" spans="3:6" outlineLevel="1" x14ac:dyDescent="0.3">
      <c r="C30" s="84" t="s">
        <v>387</v>
      </c>
      <c r="D30" s="36"/>
      <c r="E30" s="76">
        <f>SUMIF('X1 CoReg SchemiContabili'!$P:$P,'X1.a CoReg RiconcilBilancio'!$C30,'X1 CoReg SchemiContabili'!$G:$G)+SUMIF('X1 CoReg SchemiContabili'!$P:$P,'X1.a CoReg RiconcilBilancio'!$C30,'X1 CoReg SchemiContabili'!$K:$K)+SUMIF('X1 CoReg SchemiContabili'!$P:$P,'X1.a CoReg RiconcilBilancio'!$C30,'X1 CoReg SchemiContabili'!$N:$N)</f>
        <v>0</v>
      </c>
      <c r="F30" s="76">
        <f t="shared" si="0"/>
        <v>0</v>
      </c>
    </row>
    <row r="31" spans="3:6" outlineLevel="1" x14ac:dyDescent="0.3">
      <c r="C31" s="84" t="s">
        <v>430</v>
      </c>
      <c r="D31" s="68"/>
      <c r="E31" s="76">
        <f>SUMIF('X1 CoReg SchemiContabili'!$P:$P,'X1.a CoReg RiconcilBilancio'!$C31,'X1 CoReg SchemiContabili'!$G:$G)+SUMIF('X1 CoReg SchemiContabili'!$P:$P,'X1.a CoReg RiconcilBilancio'!$C31,'X1 CoReg SchemiContabili'!$K:$K)+SUMIF('X1 CoReg SchemiContabili'!$P:$P,'X1.a CoReg RiconcilBilancio'!$C31,'X1 CoReg SchemiContabili'!$N:$N)</f>
        <v>0</v>
      </c>
      <c r="F31" s="76">
        <f t="shared" si="0"/>
        <v>0</v>
      </c>
    </row>
    <row r="32" spans="3:6" outlineLevel="1" x14ac:dyDescent="0.35">
      <c r="C32" s="89" t="s">
        <v>687</v>
      </c>
      <c r="D32" s="90">
        <f>+SUM(D28:D31)</f>
        <v>0</v>
      </c>
      <c r="E32" s="91">
        <f>+SUM(E28:E31)</f>
        <v>0</v>
      </c>
      <c r="F32" s="91">
        <f t="shared" si="0"/>
        <v>0</v>
      </c>
    </row>
    <row r="33" spans="3:6" outlineLevel="1" x14ac:dyDescent="0.3">
      <c r="C33" s="84"/>
      <c r="E33" s="76"/>
      <c r="F33" s="76"/>
    </row>
    <row r="34" spans="3:6" outlineLevel="1" x14ac:dyDescent="0.3">
      <c r="C34" s="84" t="s">
        <v>688</v>
      </c>
      <c r="D34" s="36"/>
      <c r="E34" s="76">
        <f>SUMIF('X1 CoReg SchemiContabili'!$P:$P,'X1.a CoReg RiconcilBilancio'!$C34,'X1 CoReg SchemiContabili'!$G:$G)+SUMIF('X1 CoReg SchemiContabili'!$P:$P,'X1.a CoReg RiconcilBilancio'!$C34,'X1 CoReg SchemiContabili'!$K:$K)+SUMIF('X1 CoReg SchemiContabili'!$P:$P,'X1.a CoReg RiconcilBilancio'!$C34,'X1 CoReg SchemiContabili'!$N:$N)</f>
        <v>0</v>
      </c>
      <c r="F34" s="76">
        <f t="shared" si="0"/>
        <v>0</v>
      </c>
    </row>
    <row r="35" spans="3:6" outlineLevel="1" x14ac:dyDescent="0.3">
      <c r="C35" s="84" t="s">
        <v>689</v>
      </c>
      <c r="D35" s="68"/>
      <c r="E35" s="76">
        <f>SUMIF('X1 CoReg SchemiContabili'!$P:$P,'X1.a CoReg RiconcilBilancio'!$C35,'X1 CoReg SchemiContabili'!$G:$G)+SUMIF('X1 CoReg SchemiContabili'!$P:$P,'X1.a CoReg RiconcilBilancio'!$C35,'X1 CoReg SchemiContabili'!$K:$K)+SUMIF('X1 CoReg SchemiContabili'!$P:$P,'X1.a CoReg RiconcilBilancio'!$C35,'X1 CoReg SchemiContabili'!$N:$N)</f>
        <v>0</v>
      </c>
      <c r="F35" s="76">
        <f t="shared" si="0"/>
        <v>0</v>
      </c>
    </row>
    <row r="36" spans="3:6" outlineLevel="1" x14ac:dyDescent="0.35">
      <c r="C36" s="89" t="s">
        <v>690</v>
      </c>
      <c r="D36" s="90">
        <f>+SUM(D34:D35)</f>
        <v>0</v>
      </c>
      <c r="E36" s="91">
        <f>+SUM(E34:E35)</f>
        <v>0</v>
      </c>
      <c r="F36" s="91">
        <f t="shared" si="0"/>
        <v>0</v>
      </c>
    </row>
    <row r="37" spans="3:6" outlineLevel="1" x14ac:dyDescent="0.3">
      <c r="C37" s="84"/>
      <c r="D37" s="75"/>
      <c r="E37" s="76"/>
      <c r="F37" s="76"/>
    </row>
    <row r="38" spans="3:6" outlineLevel="1" x14ac:dyDescent="0.3">
      <c r="C38" s="84" t="s">
        <v>440</v>
      </c>
      <c r="D38" s="68"/>
      <c r="E38" s="76">
        <f>SUMIF('X1 CoReg SchemiContabili'!$P:$P,'X1.a CoReg RiconcilBilancio'!$C38,'X1 CoReg SchemiContabili'!$G:$G)+SUMIF('X1 CoReg SchemiContabili'!$P:$P,'X1.a CoReg RiconcilBilancio'!$C38,'X1 CoReg SchemiContabili'!$K:$K)+SUMIF('X1 CoReg SchemiContabili'!$P:$P,'X1.a CoReg RiconcilBilancio'!$C38,'X1 CoReg SchemiContabili'!$N:$N)</f>
        <v>0</v>
      </c>
      <c r="F38" s="76">
        <f t="shared" si="0"/>
        <v>0</v>
      </c>
    </row>
    <row r="39" spans="3:6" outlineLevel="1" x14ac:dyDescent="0.35">
      <c r="C39" s="89" t="s">
        <v>21</v>
      </c>
      <c r="D39" s="90">
        <f>+D26+D32+D36+D38</f>
        <v>0</v>
      </c>
      <c r="E39" s="91">
        <f>+E26+E32+E36+E38</f>
        <v>0</v>
      </c>
      <c r="F39" s="91">
        <f t="shared" si="0"/>
        <v>0</v>
      </c>
    </row>
    <row r="43" spans="3:6" ht="15.5" x14ac:dyDescent="0.35">
      <c r="C43" s="83" t="s">
        <v>691</v>
      </c>
      <c r="D43" s="83"/>
      <c r="E43" s="83"/>
      <c r="F43" s="83"/>
    </row>
    <row r="44" spans="3:6" outlineLevel="1" x14ac:dyDescent="0.35"/>
    <row r="45" spans="3:6" outlineLevel="1" x14ac:dyDescent="0.35">
      <c r="C45" s="38" t="s">
        <v>692</v>
      </c>
      <c r="D45" s="36"/>
      <c r="E45" s="77">
        <f>SUMIF('X1 CoReg SchemiContabili'!$P:$P,'X1.a CoReg RiconcilBilancio'!$C45,'X1 CoReg SchemiContabili'!$G:$G)+SUMIF('X1 CoReg SchemiContabili'!$P:$P,'X1.a CoReg RiconcilBilancio'!$C45,'X1 CoReg SchemiContabili'!$K:$K)+SUMIF('X1 CoReg SchemiContabili'!$P:$P,'X1.a CoReg RiconcilBilancio'!$C45,'X1 CoReg SchemiContabili'!$N:$N)</f>
        <v>0</v>
      </c>
      <c r="F45" s="77">
        <f>+E45-D45</f>
        <v>0</v>
      </c>
    </row>
    <row r="46" spans="3:6" outlineLevel="1" x14ac:dyDescent="0.3">
      <c r="C46" s="84"/>
      <c r="E46" s="75"/>
    </row>
    <row r="47" spans="3:6" outlineLevel="1" x14ac:dyDescent="0.35">
      <c r="C47" s="38" t="s">
        <v>693</v>
      </c>
      <c r="D47" s="92">
        <f>SUM(D48:D50)</f>
        <v>0</v>
      </c>
      <c r="E47" s="77">
        <f>SUM(E48:E50)</f>
        <v>0</v>
      </c>
      <c r="F47" s="77">
        <f>+E47-D47</f>
        <v>0</v>
      </c>
    </row>
    <row r="48" spans="3:6" outlineLevel="1" x14ac:dyDescent="0.3">
      <c r="C48" s="93" t="s">
        <v>472</v>
      </c>
      <c r="D48" s="94"/>
      <c r="E48" s="75">
        <f>SUMIF('X1 CoReg SchemiContabili'!$P:$P,'X1.a CoReg RiconcilBilancio'!$C48,'X1 CoReg SchemiContabili'!$G:$G)+SUMIF('X1 CoReg SchemiContabili'!$P:$P,'X1.a CoReg RiconcilBilancio'!$C48,'X1 CoReg SchemiContabili'!$K:$K)+SUMIF('X1 CoReg SchemiContabili'!$P:$P,'X1.a CoReg RiconcilBilancio'!$C48,'X1 CoReg SchemiContabili'!$N:$N)</f>
        <v>0</v>
      </c>
      <c r="F48" s="78">
        <f>+E48-D48</f>
        <v>0</v>
      </c>
    </row>
    <row r="49" spans="3:6" outlineLevel="1" x14ac:dyDescent="0.3">
      <c r="C49" s="93" t="s">
        <v>485</v>
      </c>
      <c r="D49" s="94"/>
      <c r="E49" s="75">
        <f>SUMIF('X1 CoReg SchemiContabili'!$P:$P,'X1.a CoReg RiconcilBilancio'!$C49,'X1 CoReg SchemiContabili'!$G:$G)+SUMIF('X1 CoReg SchemiContabili'!$P:$P,'X1.a CoReg RiconcilBilancio'!$C49,'X1 CoReg SchemiContabili'!$K:$K)+SUMIF('X1 CoReg SchemiContabili'!$P:$P,'X1.a CoReg RiconcilBilancio'!$C49,'X1 CoReg SchemiContabili'!$N:$N)</f>
        <v>0</v>
      </c>
      <c r="F49" s="78">
        <f>+E49-D49</f>
        <v>0</v>
      </c>
    </row>
    <row r="50" spans="3:6" outlineLevel="1" x14ac:dyDescent="0.3">
      <c r="C50" s="93" t="s">
        <v>503</v>
      </c>
      <c r="D50" s="36"/>
      <c r="E50" s="75">
        <f>SUMIF('X1 CoReg SchemiContabili'!$P:$P,'X1.a CoReg RiconcilBilancio'!$C50,'X1 CoReg SchemiContabili'!$G:$G)+SUMIF('X1 CoReg SchemiContabili'!$P:$P,'X1.a CoReg RiconcilBilancio'!$C50,'X1 CoReg SchemiContabili'!$K:$K)+SUMIF('X1 CoReg SchemiContabili'!$P:$P,'X1.a CoReg RiconcilBilancio'!$C50,'X1 CoReg SchemiContabili'!$N:$N)</f>
        <v>0</v>
      </c>
      <c r="F50" s="78">
        <f>+E50-D50</f>
        <v>0</v>
      </c>
    </row>
    <row r="51" spans="3:6" outlineLevel="1" x14ac:dyDescent="0.3">
      <c r="C51" s="84"/>
      <c r="E51" s="75"/>
    </row>
    <row r="52" spans="3:6" outlineLevel="1" x14ac:dyDescent="0.35">
      <c r="C52" s="38" t="s">
        <v>694</v>
      </c>
      <c r="D52" s="92">
        <f>SUM(D53:D56)</f>
        <v>0</v>
      </c>
      <c r="E52" s="77">
        <f>SUM(E53:E56)</f>
        <v>0</v>
      </c>
      <c r="F52" s="77">
        <f>+E52-D52</f>
        <v>0</v>
      </c>
    </row>
    <row r="53" spans="3:6" outlineLevel="1" x14ac:dyDescent="0.3">
      <c r="C53" s="82" t="s">
        <v>513</v>
      </c>
      <c r="D53" s="94"/>
      <c r="E53" s="75">
        <f>SUMIF('X1 CoReg SchemiContabili'!$P:$P,'X1.a CoReg RiconcilBilancio'!$C53,'X1 CoReg SchemiContabili'!$G:$G)+SUMIF('X1 CoReg SchemiContabili'!$P:$P,'X1.a CoReg RiconcilBilancio'!$C53,'X1 CoReg SchemiContabili'!$K:$K)+SUMIF('X1 CoReg SchemiContabili'!$P:$P,'X1.a CoReg RiconcilBilancio'!$C53,'X1 CoReg SchemiContabili'!$N:$N)</f>
        <v>0</v>
      </c>
      <c r="F53" s="78">
        <f>+E53-D53</f>
        <v>0</v>
      </c>
    </row>
    <row r="54" spans="3:6" outlineLevel="1" x14ac:dyDescent="0.3">
      <c r="C54" s="82" t="s">
        <v>507</v>
      </c>
      <c r="D54" s="36"/>
      <c r="E54" s="75">
        <f>SUMIF('X1 CoReg SchemiContabili'!$P:$P,'X1.a CoReg RiconcilBilancio'!$C54,'X1 CoReg SchemiContabili'!$G:$G)+SUMIF('X1 CoReg SchemiContabili'!$P:$P,'X1.a CoReg RiconcilBilancio'!$C54,'X1 CoReg SchemiContabili'!$K:$K)+SUMIF('X1 CoReg SchemiContabili'!$P:$P,'X1.a CoReg RiconcilBilancio'!$C54,'X1 CoReg SchemiContabili'!$N:$N)</f>
        <v>0</v>
      </c>
      <c r="F54" s="78">
        <f>+E54-D54</f>
        <v>0</v>
      </c>
    </row>
    <row r="55" spans="3:6" outlineLevel="1" x14ac:dyDescent="0.3">
      <c r="C55" s="82" t="s">
        <v>547</v>
      </c>
      <c r="D55" s="36"/>
      <c r="E55" s="75">
        <f>SUMIF('X1 CoReg SchemiContabili'!$P:$P,'X1.a CoReg RiconcilBilancio'!$C55,'X1 CoReg SchemiContabili'!$G:$G)+SUMIF('X1 CoReg SchemiContabili'!$P:$P,'X1.a CoReg RiconcilBilancio'!$C55,'X1 CoReg SchemiContabili'!$K:$K)+SUMIF('X1 CoReg SchemiContabili'!$P:$P,'X1.a CoReg RiconcilBilancio'!$C55,'X1 CoReg SchemiContabili'!$N:$N)</f>
        <v>0</v>
      </c>
      <c r="F55" s="78">
        <f>+E55-D55</f>
        <v>0</v>
      </c>
    </row>
    <row r="56" spans="3:6" outlineLevel="1" x14ac:dyDescent="0.3">
      <c r="C56" s="82" t="s">
        <v>635</v>
      </c>
      <c r="D56" s="36"/>
      <c r="E56" s="75">
        <f>SUMIF('X1 CoReg SchemiContabili'!$P:$P,'X1.a CoReg RiconcilBilancio'!$C56,'X1 CoReg SchemiContabili'!$G:$G)+SUMIF('X1 CoReg SchemiContabili'!$P:$P,'X1.a CoReg RiconcilBilancio'!$C56,'X1 CoReg SchemiContabili'!$K:$K)+SUMIF('X1 CoReg SchemiContabili'!$P:$P,'X1.a CoReg RiconcilBilancio'!$C56,'X1 CoReg SchemiContabili'!$N:$N)</f>
        <v>0</v>
      </c>
      <c r="F56" s="78">
        <f>+E56-D56</f>
        <v>0</v>
      </c>
    </row>
    <row r="57" spans="3:6" outlineLevel="1" x14ac:dyDescent="0.3">
      <c r="C57" s="84"/>
      <c r="E57" s="75"/>
    </row>
    <row r="58" spans="3:6" outlineLevel="1" x14ac:dyDescent="0.35">
      <c r="C58" s="38" t="s">
        <v>516</v>
      </c>
      <c r="D58" s="92">
        <f>SUM(D59:D60)</f>
        <v>0</v>
      </c>
      <c r="E58" s="77">
        <f>SUM(E59:E60)</f>
        <v>0</v>
      </c>
      <c r="F58" s="77">
        <f>+E58-D58</f>
        <v>0</v>
      </c>
    </row>
    <row r="59" spans="3:6" outlineLevel="1" x14ac:dyDescent="0.3">
      <c r="C59" s="93" t="s">
        <v>695</v>
      </c>
      <c r="D59" s="94"/>
      <c r="E59" s="75">
        <f>SUMIF('X1 CoReg SchemiContabili'!$P:$P,'X1.a CoReg RiconcilBilancio'!$C59,'X1 CoReg SchemiContabili'!$G:$G)+SUMIF('X1 CoReg SchemiContabili'!$P:$P,'X1.a CoReg RiconcilBilancio'!$C59,'X1 CoReg SchemiContabili'!$K:$K)+SUMIF('X1 CoReg SchemiContabili'!$P:$P,'X1.a CoReg RiconcilBilancio'!$C59,'X1 CoReg SchemiContabili'!$N:$N)</f>
        <v>0</v>
      </c>
      <c r="F59" s="78">
        <f>+E59-D59</f>
        <v>0</v>
      </c>
    </row>
    <row r="60" spans="3:6" outlineLevel="1" x14ac:dyDescent="0.3">
      <c r="C60" s="93" t="s">
        <v>696</v>
      </c>
      <c r="D60" s="68"/>
      <c r="E60" s="75">
        <f>SUMIF('X1 CoReg SchemiContabili'!$P:$P,'X1.a CoReg RiconcilBilancio'!$C60,'X1 CoReg SchemiContabili'!$G:$G)+SUMIF('X1 CoReg SchemiContabili'!$P:$P,'X1.a CoReg RiconcilBilancio'!$C60,'X1 CoReg SchemiContabili'!$K:$K)+SUMIF('X1 CoReg SchemiContabili'!$P:$P,'X1.a CoReg RiconcilBilancio'!$C60,'X1 CoReg SchemiContabili'!$N:$N)</f>
        <v>0</v>
      </c>
      <c r="F60" s="78">
        <f>+E60-D60</f>
        <v>0</v>
      </c>
    </row>
    <row r="61" spans="3:6" outlineLevel="1" x14ac:dyDescent="0.35">
      <c r="C61" s="95" t="s">
        <v>697</v>
      </c>
      <c r="D61" s="96">
        <f>+D45+D47+D52+D58</f>
        <v>0</v>
      </c>
      <c r="E61" s="97">
        <f>+E45+E47+E52+E58</f>
        <v>0</v>
      </c>
      <c r="F61" s="97">
        <f>+E61-D61</f>
        <v>0</v>
      </c>
    </row>
    <row r="62" spans="3:6" ht="14.65" customHeight="1" x14ac:dyDescent="0.35"/>
    <row r="63" spans="3:6" ht="14.65" customHeight="1" x14ac:dyDescent="0.35"/>
    <row r="65" spans="3:6" ht="15.5" x14ac:dyDescent="0.35">
      <c r="C65" s="83" t="s">
        <v>698</v>
      </c>
      <c r="D65" s="83"/>
      <c r="E65" s="83"/>
      <c r="F65" s="83"/>
    </row>
    <row r="66" spans="3:6" outlineLevel="1" x14ac:dyDescent="0.3">
      <c r="C66" s="84"/>
      <c r="E66" s="75"/>
    </row>
    <row r="67" spans="3:6" outlineLevel="1" x14ac:dyDescent="0.35">
      <c r="C67" s="38" t="s">
        <v>699</v>
      </c>
      <c r="D67" s="92">
        <f>SUM(D68:D76)</f>
        <v>0</v>
      </c>
      <c r="E67" s="77">
        <f>SUM(E68:E76)</f>
        <v>0</v>
      </c>
      <c r="F67" s="77">
        <f t="shared" ref="F67:F76" si="1">+E67-D67</f>
        <v>0</v>
      </c>
    </row>
    <row r="68" spans="3:6" outlineLevel="1" x14ac:dyDescent="0.3">
      <c r="C68" s="98" t="s">
        <v>558</v>
      </c>
      <c r="D68" s="94"/>
      <c r="E68" s="75">
        <f>SUMIF('X1 CoReg SchemiContabili'!$P:$P,'X1.a CoReg RiconcilBilancio'!$C68,'X1 CoReg SchemiContabili'!$G:$G)+SUMIF('X1 CoReg SchemiContabili'!$P:$P,'X1.a CoReg RiconcilBilancio'!$C68,'X1 CoReg SchemiContabili'!$K:$K)+SUMIF('X1 CoReg SchemiContabili'!$P:$P,'X1.a CoReg RiconcilBilancio'!$C68,'X1 CoReg SchemiContabili'!$N:$N)</f>
        <v>0</v>
      </c>
      <c r="F68" s="78">
        <f t="shared" si="1"/>
        <v>0</v>
      </c>
    </row>
    <row r="69" spans="3:6" outlineLevel="1" x14ac:dyDescent="0.3">
      <c r="C69" s="98" t="s">
        <v>566</v>
      </c>
      <c r="D69" s="94"/>
      <c r="E69" s="75"/>
      <c r="F69" s="78"/>
    </row>
    <row r="70" spans="3:6" outlineLevel="1" x14ac:dyDescent="0.3">
      <c r="C70" s="98" t="s">
        <v>568</v>
      </c>
      <c r="D70" s="94"/>
      <c r="E70" s="75"/>
      <c r="F70" s="78"/>
    </row>
    <row r="71" spans="3:6" outlineLevel="1" x14ac:dyDescent="0.3">
      <c r="C71" s="98" t="s">
        <v>562</v>
      </c>
      <c r="D71" s="36"/>
      <c r="E71" s="75">
        <f>SUMIF('X1 CoReg SchemiContabili'!$P:$P,'X1.a CoReg RiconcilBilancio'!$C71,'X1 CoReg SchemiContabili'!$G:$G)+SUMIF('X1 CoReg SchemiContabili'!$P:$P,'X1.a CoReg RiconcilBilancio'!$C71,'X1 CoReg SchemiContabili'!$K:$K)+SUMIF('X1 CoReg SchemiContabili'!$P:$P,'X1.a CoReg RiconcilBilancio'!$C71,'X1 CoReg SchemiContabili'!$N:$N)</f>
        <v>0</v>
      </c>
      <c r="F71" s="78">
        <f t="shared" si="1"/>
        <v>0</v>
      </c>
    </row>
    <row r="72" spans="3:6" outlineLevel="1" x14ac:dyDescent="0.3">
      <c r="C72" s="98" t="s">
        <v>570</v>
      </c>
      <c r="D72" s="36"/>
      <c r="E72" s="75"/>
      <c r="F72" s="78"/>
    </row>
    <row r="73" spans="3:6" outlineLevel="1" x14ac:dyDescent="0.3">
      <c r="C73" s="98" t="s">
        <v>575</v>
      </c>
      <c r="D73" s="36"/>
      <c r="E73" s="75">
        <f>SUMIF('X1 CoReg SchemiContabili'!$P:$P,'X1.a CoReg RiconcilBilancio'!$C73,'X1 CoReg SchemiContabili'!$G:$G)+SUMIF('X1 CoReg SchemiContabili'!$P:$P,'X1.a CoReg RiconcilBilancio'!$C73,'X1 CoReg SchemiContabili'!$K:$K)+SUMIF('X1 CoReg SchemiContabili'!$P:$P,'X1.a CoReg RiconcilBilancio'!$C73,'X1 CoReg SchemiContabili'!$N:$N)</f>
        <v>0</v>
      </c>
      <c r="F73" s="78">
        <f t="shared" si="1"/>
        <v>0</v>
      </c>
    </row>
    <row r="74" spans="3:6" outlineLevel="1" x14ac:dyDescent="0.3">
      <c r="C74" s="98" t="s">
        <v>572</v>
      </c>
      <c r="D74" s="36"/>
      <c r="E74" s="75"/>
      <c r="F74" s="78"/>
    </row>
    <row r="75" spans="3:6" outlineLevel="1" x14ac:dyDescent="0.3">
      <c r="C75" s="98" t="s">
        <v>564</v>
      </c>
      <c r="D75" s="36"/>
      <c r="E75" s="75">
        <f>SUMIF('X1 CoReg SchemiContabili'!$P:$P,'X1.a CoReg RiconcilBilancio'!$C75,'X1 CoReg SchemiContabili'!$G:$G)+SUMIF('X1 CoReg SchemiContabili'!$P:$P,'X1.a CoReg RiconcilBilancio'!$C75,'X1 CoReg SchemiContabili'!$K:$K)+SUMIF('X1 CoReg SchemiContabili'!$P:$P,'X1.a CoReg RiconcilBilancio'!$C75,'X1 CoReg SchemiContabili'!$N:$N)</f>
        <v>0</v>
      </c>
      <c r="F75" s="78">
        <f t="shared" si="1"/>
        <v>0</v>
      </c>
    </row>
    <row r="76" spans="3:6" outlineLevel="1" x14ac:dyDescent="0.3">
      <c r="C76" s="98" t="s">
        <v>579</v>
      </c>
      <c r="D76" s="36"/>
      <c r="E76" s="75">
        <f>SUMIF('X1 CoReg SchemiContabili'!$P:$P,'X1.a CoReg RiconcilBilancio'!$C76,'X1 CoReg SchemiContabili'!$G:$G)+SUMIF('X1 CoReg SchemiContabili'!$P:$P,'X1.a CoReg RiconcilBilancio'!$C76,'X1 CoReg SchemiContabili'!$K:$K)+SUMIF('X1 CoReg SchemiContabili'!$P:$P,'X1.a CoReg RiconcilBilancio'!$C76,'X1 CoReg SchemiContabili'!$N:$N)</f>
        <v>0</v>
      </c>
      <c r="F76" s="78">
        <f t="shared" si="1"/>
        <v>0</v>
      </c>
    </row>
    <row r="77" spans="3:6" outlineLevel="1" x14ac:dyDescent="0.3">
      <c r="C77" s="98" t="s">
        <v>574</v>
      </c>
      <c r="D77" s="36"/>
      <c r="E77" s="75"/>
      <c r="F77" s="78"/>
    </row>
    <row r="78" spans="3:6" outlineLevel="1" x14ac:dyDescent="0.3">
      <c r="E78" s="75"/>
    </row>
    <row r="79" spans="3:6" outlineLevel="1" x14ac:dyDescent="0.35">
      <c r="C79" s="38" t="s">
        <v>587</v>
      </c>
      <c r="D79" s="36"/>
      <c r="E79" s="77">
        <f>SUMIF('X1 CoReg SchemiContabili'!$P:$P,'X1.a CoReg RiconcilBilancio'!$C79,'X1 CoReg SchemiContabili'!$G:$G)+SUMIF('X1 CoReg SchemiContabili'!$P:$P,'X1.a CoReg RiconcilBilancio'!$C79,'X1 CoReg SchemiContabili'!$K:$K)+SUMIF('X1 CoReg SchemiContabili'!$P:$P,'X1.a CoReg RiconcilBilancio'!$C79,'X1 CoReg SchemiContabili'!$N:$N)</f>
        <v>0</v>
      </c>
      <c r="F79" s="77">
        <f>+E79-D79</f>
        <v>0</v>
      </c>
    </row>
    <row r="80" spans="3:6" outlineLevel="1" x14ac:dyDescent="0.3">
      <c r="E80" s="75"/>
    </row>
    <row r="81" spans="3:6" outlineLevel="1" x14ac:dyDescent="0.35">
      <c r="C81" s="38" t="s">
        <v>592</v>
      </c>
      <c r="D81" s="36"/>
      <c r="E81" s="77">
        <f>SUMIF('X1 CoReg SchemiContabili'!$P:$P,'X1.a CoReg RiconcilBilancio'!$C81,'X1 CoReg SchemiContabili'!$G:$G)+SUMIF('X1 CoReg SchemiContabili'!$P:$P,'X1.a CoReg RiconcilBilancio'!$C81,'X1 CoReg SchemiContabili'!$K:$K)+SUMIF('X1 CoReg SchemiContabili'!$P:$P,'X1.a CoReg RiconcilBilancio'!$C81,'X1 CoReg SchemiContabili'!$N:$N)</f>
        <v>0</v>
      </c>
      <c r="F81" s="77">
        <f>+E81-D81</f>
        <v>0</v>
      </c>
    </row>
    <row r="82" spans="3:6" outlineLevel="1" x14ac:dyDescent="0.3">
      <c r="E82" s="75"/>
    </row>
    <row r="83" spans="3:6" outlineLevel="1" x14ac:dyDescent="0.35">
      <c r="C83" s="38" t="s">
        <v>607</v>
      </c>
      <c r="D83" s="36"/>
      <c r="E83" s="77">
        <f>SUMIF('X1 CoReg SchemiContabili'!$P:$P,'X1.a CoReg RiconcilBilancio'!$C83,'X1 CoReg SchemiContabili'!$G:$G)+SUMIF('X1 CoReg SchemiContabili'!$P:$P,'X1.a CoReg RiconcilBilancio'!$C83,'X1 CoReg SchemiContabili'!$K:$K)+SUMIF('X1 CoReg SchemiContabili'!$P:$P,'X1.a CoReg RiconcilBilancio'!$C83,'X1 CoReg SchemiContabili'!$N:$N)</f>
        <v>0</v>
      </c>
      <c r="F83" s="77">
        <f t="shared" ref="F83" si="2">+E83-D83</f>
        <v>0</v>
      </c>
    </row>
    <row r="84" spans="3:6" outlineLevel="1" x14ac:dyDescent="0.3">
      <c r="E84" s="75"/>
    </row>
    <row r="85" spans="3:6" outlineLevel="1" x14ac:dyDescent="0.35">
      <c r="C85" s="38" t="s">
        <v>524</v>
      </c>
      <c r="D85" s="92">
        <f>SUM(D86:D87)</f>
        <v>0</v>
      </c>
      <c r="E85" s="77">
        <f>SUM(E86:E87)</f>
        <v>0</v>
      </c>
      <c r="F85" s="77">
        <f>+E85-D85</f>
        <v>0</v>
      </c>
    </row>
    <row r="86" spans="3:6" outlineLevel="1" x14ac:dyDescent="0.3">
      <c r="C86" s="98" t="s">
        <v>700</v>
      </c>
      <c r="D86" s="94"/>
      <c r="E86" s="75">
        <f>SUMIF('X1 CoReg SchemiContabili'!$P:$P,'X1.a CoReg RiconcilBilancio'!$C86,'X1 CoReg SchemiContabili'!$G:$G)+SUMIF('X1 CoReg SchemiContabili'!$P:$P,'X1.a CoReg RiconcilBilancio'!$C86,'X1 CoReg SchemiContabili'!$K:$K)+SUMIF('X1 CoReg SchemiContabili'!$P:$P,'X1.a CoReg RiconcilBilancio'!$C86,'X1 CoReg SchemiContabili'!$N:$N)</f>
        <v>0</v>
      </c>
      <c r="F86" s="78">
        <f>+E86-D86</f>
        <v>0</v>
      </c>
    </row>
    <row r="87" spans="3:6" outlineLevel="1" x14ac:dyDescent="0.3">
      <c r="C87" s="98" t="s">
        <v>701</v>
      </c>
      <c r="D87" s="68"/>
      <c r="E87" s="75">
        <f>SUMIF('X1 CoReg SchemiContabili'!$P:$P,'X1.a CoReg RiconcilBilancio'!$C87,'X1 CoReg SchemiContabili'!$G:$G)+SUMIF('X1 CoReg SchemiContabili'!$P:$P,'X1.a CoReg RiconcilBilancio'!$C87,'X1 CoReg SchemiContabili'!$K:$K)+SUMIF('X1 CoReg SchemiContabili'!$P:$P,'X1.a CoReg RiconcilBilancio'!$C87,'X1 CoReg SchemiContabili'!$N:$N)</f>
        <v>0</v>
      </c>
      <c r="F87" s="78">
        <f>+E87-D87</f>
        <v>0</v>
      </c>
    </row>
    <row r="88" spans="3:6" outlineLevel="1" x14ac:dyDescent="0.35">
      <c r="C88" s="95" t="s">
        <v>702</v>
      </c>
      <c r="D88" s="96">
        <f>+D67+D79+D81+D83+D85</f>
        <v>0</v>
      </c>
      <c r="E88" s="97">
        <f>+E67+E79+E81+E83+E85</f>
        <v>0</v>
      </c>
      <c r="F88" s="97">
        <f>+E88-D88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&amp;RAnn. "X" all'All. "A" alla delibera n. 6/2026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F1623-57D9-470F-9974-7BBB41E7E6EA}">
  <sheetPr>
    <tabColor rgb="FF92D050"/>
    <pageSetUpPr fitToPage="1"/>
  </sheetPr>
  <dimension ref="B2:M135"/>
  <sheetViews>
    <sheetView showGridLines="0" topLeftCell="A31" zoomScale="60" zoomScaleNormal="60" workbookViewId="0">
      <selection activeCell="L11" sqref="L11"/>
    </sheetView>
  </sheetViews>
  <sheetFormatPr defaultColWidth="9.26953125" defaultRowHeight="13" x14ac:dyDescent="0.35"/>
  <cols>
    <col min="1" max="1" width="2.7265625" style="250" customWidth="1"/>
    <col min="2" max="2" width="72.453125" style="250" customWidth="1"/>
    <col min="3" max="12" width="15.7265625" style="250" customWidth="1"/>
    <col min="13" max="13" width="59.453125" style="250" bestFit="1" customWidth="1"/>
    <col min="14" max="16384" width="9.26953125" style="250"/>
  </cols>
  <sheetData>
    <row r="2" spans="2:13" s="294" customFormat="1" ht="21" x14ac:dyDescent="0.35">
      <c r="B2" s="80" t="s">
        <v>839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5" spans="2:13" x14ac:dyDescent="0.35">
      <c r="B5" s="302" t="s">
        <v>840</v>
      </c>
      <c r="C5" s="302" t="s">
        <v>841</v>
      </c>
      <c r="D5" s="303" t="s">
        <v>842</v>
      </c>
      <c r="E5" s="303" t="s">
        <v>843</v>
      </c>
      <c r="F5" s="303" t="s">
        <v>844</v>
      </c>
      <c r="G5" s="303" t="s">
        <v>845</v>
      </c>
      <c r="H5" s="304" t="s">
        <v>846</v>
      </c>
      <c r="I5" s="304" t="s">
        <v>847</v>
      </c>
      <c r="J5" s="304" t="s">
        <v>848</v>
      </c>
      <c r="K5" s="304" t="s">
        <v>849</v>
      </c>
      <c r="L5" s="302" t="s">
        <v>681</v>
      </c>
      <c r="M5" s="302" t="s">
        <v>850</v>
      </c>
    </row>
    <row r="6" spans="2:13" x14ac:dyDescent="0.35">
      <c r="B6" s="302"/>
      <c r="C6" s="302"/>
      <c r="D6" s="303"/>
      <c r="E6" s="303"/>
      <c r="F6" s="303"/>
      <c r="G6" s="303"/>
      <c r="H6" s="304"/>
      <c r="I6" s="304"/>
      <c r="J6" s="304"/>
      <c r="K6" s="304"/>
      <c r="L6" s="302"/>
      <c r="M6" s="302"/>
    </row>
    <row r="7" spans="2:13" x14ac:dyDescent="0.35">
      <c r="B7" s="302"/>
      <c r="C7" s="302"/>
      <c r="D7" s="303"/>
      <c r="E7" s="303"/>
      <c r="F7" s="303"/>
      <c r="G7" s="303"/>
      <c r="H7" s="304"/>
      <c r="I7" s="304"/>
      <c r="J7" s="304"/>
      <c r="K7" s="304"/>
      <c r="L7" s="302"/>
      <c r="M7" s="302"/>
    </row>
    <row r="8" spans="2:13" x14ac:dyDescent="0.35">
      <c r="B8" s="254" t="s">
        <v>851</v>
      </c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 t="s">
        <v>693</v>
      </c>
    </row>
    <row r="9" spans="2:13" x14ac:dyDescent="0.35">
      <c r="B9" s="255" t="s">
        <v>703</v>
      </c>
      <c r="C9" s="256"/>
      <c r="D9" s="256"/>
      <c r="E9" s="256"/>
      <c r="F9" s="256"/>
      <c r="G9" s="256"/>
      <c r="H9" s="256"/>
      <c r="I9" s="256"/>
      <c r="J9" s="256"/>
      <c r="K9" s="256"/>
      <c r="L9" s="256">
        <f t="shared" ref="L9:L17" si="0">SUM(C9:K9)</f>
        <v>0</v>
      </c>
      <c r="M9" s="257" t="s">
        <v>485</v>
      </c>
    </row>
    <row r="10" spans="2:13" x14ac:dyDescent="0.35">
      <c r="B10" s="255" t="s">
        <v>852</v>
      </c>
      <c r="C10" s="256"/>
      <c r="D10" s="256"/>
      <c r="E10" s="256"/>
      <c r="F10" s="256"/>
      <c r="G10" s="256"/>
      <c r="H10" s="256"/>
      <c r="I10" s="256"/>
      <c r="J10" s="256"/>
      <c r="K10" s="256"/>
      <c r="L10" s="256">
        <f t="shared" si="0"/>
        <v>0</v>
      </c>
      <c r="M10" s="257" t="s">
        <v>472</v>
      </c>
    </row>
    <row r="11" spans="2:13" x14ac:dyDescent="0.35">
      <c r="B11" s="255" t="s">
        <v>704</v>
      </c>
      <c r="C11" s="256"/>
      <c r="D11" s="256"/>
      <c r="E11" s="256"/>
      <c r="F11" s="256"/>
      <c r="G11" s="256"/>
      <c r="H11" s="258"/>
      <c r="I11" s="258"/>
      <c r="J11" s="258"/>
      <c r="K11" s="258"/>
      <c r="L11" s="258">
        <f t="shared" si="0"/>
        <v>0</v>
      </c>
      <c r="M11" s="259"/>
    </row>
    <row r="12" spans="2:13" x14ac:dyDescent="0.35">
      <c r="B12" s="255" t="s">
        <v>853</v>
      </c>
      <c r="C12" s="256"/>
      <c r="D12" s="256"/>
      <c r="E12" s="256"/>
      <c r="F12" s="256"/>
      <c r="G12" s="256"/>
      <c r="H12" s="258"/>
      <c r="I12" s="258"/>
      <c r="J12" s="258"/>
      <c r="K12" s="258"/>
      <c r="L12" s="258">
        <f t="shared" si="0"/>
        <v>0</v>
      </c>
      <c r="M12" s="259"/>
    </row>
    <row r="13" spans="2:13" x14ac:dyDescent="0.35">
      <c r="B13" s="255" t="s">
        <v>854</v>
      </c>
      <c r="C13" s="256"/>
      <c r="D13" s="256"/>
      <c r="E13" s="256"/>
      <c r="F13" s="256"/>
      <c r="G13" s="256"/>
      <c r="H13" s="256"/>
      <c r="I13" s="256"/>
      <c r="J13" s="256"/>
      <c r="K13" s="256"/>
      <c r="L13" s="256">
        <f t="shared" si="0"/>
        <v>0</v>
      </c>
      <c r="M13" s="257" t="s">
        <v>503</v>
      </c>
    </row>
    <row r="14" spans="2:13" x14ac:dyDescent="0.35">
      <c r="B14" s="255" t="s">
        <v>855</v>
      </c>
      <c r="C14" s="256"/>
      <c r="D14" s="256"/>
      <c r="E14" s="256"/>
      <c r="F14" s="256"/>
      <c r="G14" s="256"/>
      <c r="H14" s="256"/>
      <c r="I14" s="256"/>
      <c r="J14" s="256"/>
      <c r="K14" s="256"/>
      <c r="L14" s="256">
        <f t="shared" si="0"/>
        <v>0</v>
      </c>
      <c r="M14" s="257" t="s">
        <v>503</v>
      </c>
    </row>
    <row r="15" spans="2:13" x14ac:dyDescent="0.35">
      <c r="B15" s="255" t="s">
        <v>856</v>
      </c>
      <c r="C15" s="256"/>
      <c r="D15" s="256"/>
      <c r="E15" s="256"/>
      <c r="F15" s="256"/>
      <c r="G15" s="256"/>
      <c r="H15" s="256"/>
      <c r="I15" s="256"/>
      <c r="J15" s="256"/>
      <c r="K15" s="256"/>
      <c r="L15" s="256">
        <f t="shared" si="0"/>
        <v>0</v>
      </c>
      <c r="M15" s="257" t="s">
        <v>503</v>
      </c>
    </row>
    <row r="16" spans="2:13" x14ac:dyDescent="0.35">
      <c r="B16" s="255" t="s">
        <v>857</v>
      </c>
      <c r="C16" s="256"/>
      <c r="D16" s="256"/>
      <c r="E16" s="256"/>
      <c r="F16" s="256"/>
      <c r="G16" s="256"/>
      <c r="H16" s="258"/>
      <c r="I16" s="258"/>
      <c r="J16" s="258"/>
      <c r="K16" s="258"/>
      <c r="L16" s="258">
        <f t="shared" si="0"/>
        <v>0</v>
      </c>
      <c r="M16" s="259"/>
    </row>
    <row r="17" spans="2:13" x14ac:dyDescent="0.35">
      <c r="B17" s="255" t="s">
        <v>858</v>
      </c>
      <c r="C17" s="256"/>
      <c r="D17" s="256"/>
      <c r="E17" s="256"/>
      <c r="F17" s="256"/>
      <c r="G17" s="256"/>
      <c r="H17" s="258"/>
      <c r="I17" s="258"/>
      <c r="J17" s="258"/>
      <c r="K17" s="258"/>
      <c r="L17" s="258">
        <f t="shared" si="0"/>
        <v>0</v>
      </c>
      <c r="M17" s="259"/>
    </row>
    <row r="18" spans="2:13" s="251" customFormat="1" x14ac:dyDescent="0.35">
      <c r="B18" s="260" t="s">
        <v>859</v>
      </c>
      <c r="C18" s="261">
        <f>SUM(C9:C17)</f>
        <v>0</v>
      </c>
      <c r="D18" s="261">
        <f t="shared" ref="D18:L18" si="1">SUM(D9:D17)</f>
        <v>0</v>
      </c>
      <c r="E18" s="261">
        <f t="shared" si="1"/>
        <v>0</v>
      </c>
      <c r="F18" s="261">
        <f t="shared" si="1"/>
        <v>0</v>
      </c>
      <c r="G18" s="261">
        <f t="shared" si="1"/>
        <v>0</v>
      </c>
      <c r="H18" s="261">
        <f>SUM(H9:H17)</f>
        <v>0</v>
      </c>
      <c r="I18" s="261">
        <f t="shared" ref="I18:J18" si="2">SUM(I9:I17)</f>
        <v>0</v>
      </c>
      <c r="J18" s="261">
        <f t="shared" si="2"/>
        <v>0</v>
      </c>
      <c r="K18" s="261">
        <f t="shared" si="1"/>
        <v>0</v>
      </c>
      <c r="L18" s="261">
        <f t="shared" si="1"/>
        <v>0</v>
      </c>
      <c r="M18" s="262"/>
    </row>
    <row r="19" spans="2:13" x14ac:dyDescent="0.35">
      <c r="B19" s="254" t="s">
        <v>860</v>
      </c>
      <c r="C19" s="263"/>
      <c r="D19" s="263"/>
      <c r="E19" s="263"/>
      <c r="F19" s="263"/>
      <c r="G19" s="263"/>
      <c r="H19" s="263"/>
      <c r="I19" s="263"/>
      <c r="J19" s="263"/>
      <c r="K19" s="263"/>
      <c r="L19" s="263"/>
      <c r="M19" s="254" t="s">
        <v>694</v>
      </c>
    </row>
    <row r="20" spans="2:13" x14ac:dyDescent="0.35">
      <c r="B20" s="255" t="s">
        <v>511</v>
      </c>
      <c r="C20" s="256"/>
      <c r="D20" s="256"/>
      <c r="E20" s="256"/>
      <c r="F20" s="256"/>
      <c r="G20" s="256"/>
      <c r="H20" s="256"/>
      <c r="I20" s="256"/>
      <c r="J20" s="256"/>
      <c r="K20" s="256"/>
      <c r="L20" s="256">
        <f t="shared" ref="L20:L26" si="3">SUM(C20:K20)</f>
        <v>0</v>
      </c>
      <c r="M20" s="257" t="s">
        <v>513</v>
      </c>
    </row>
    <row r="21" spans="2:13" x14ac:dyDescent="0.35">
      <c r="B21" s="255" t="s">
        <v>705</v>
      </c>
      <c r="C21" s="256"/>
      <c r="D21" s="256"/>
      <c r="E21" s="256"/>
      <c r="F21" s="256"/>
      <c r="G21" s="256"/>
      <c r="H21" s="256"/>
      <c r="I21" s="256"/>
      <c r="J21" s="256"/>
      <c r="K21" s="256"/>
      <c r="L21" s="256">
        <f t="shared" si="3"/>
        <v>0</v>
      </c>
      <c r="M21" s="257" t="s">
        <v>507</v>
      </c>
    </row>
    <row r="22" spans="2:13" x14ac:dyDescent="0.35">
      <c r="B22" s="255" t="s">
        <v>861</v>
      </c>
      <c r="C22" s="256"/>
      <c r="D22" s="256"/>
      <c r="E22" s="256"/>
      <c r="F22" s="256"/>
      <c r="G22" s="256"/>
      <c r="H22" s="256"/>
      <c r="I22" s="256"/>
      <c r="J22" s="256"/>
      <c r="K22" s="256"/>
      <c r="L22" s="256">
        <f t="shared" si="3"/>
        <v>0</v>
      </c>
      <c r="M22" s="257" t="s">
        <v>507</v>
      </c>
    </row>
    <row r="23" spans="2:13" x14ac:dyDescent="0.35">
      <c r="B23" s="255" t="s">
        <v>858</v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>
        <f t="shared" si="3"/>
        <v>0</v>
      </c>
      <c r="M23" s="257" t="s">
        <v>507</v>
      </c>
    </row>
    <row r="24" spans="2:13" x14ac:dyDescent="0.35">
      <c r="B24" s="255" t="s">
        <v>862</v>
      </c>
      <c r="C24" s="256"/>
      <c r="D24" s="256"/>
      <c r="E24" s="256"/>
      <c r="F24" s="256"/>
      <c r="G24" s="256"/>
      <c r="H24" s="256"/>
      <c r="I24" s="256"/>
      <c r="J24" s="256"/>
      <c r="K24" s="256"/>
      <c r="L24" s="256">
        <f t="shared" si="3"/>
        <v>0</v>
      </c>
      <c r="M24" s="257" t="s">
        <v>507</v>
      </c>
    </row>
    <row r="25" spans="2:13" x14ac:dyDescent="0.35">
      <c r="B25" s="255" t="s">
        <v>856</v>
      </c>
      <c r="C25" s="256"/>
      <c r="D25" s="256"/>
      <c r="E25" s="256"/>
      <c r="F25" s="256"/>
      <c r="G25" s="256"/>
      <c r="H25" s="256"/>
      <c r="I25" s="256"/>
      <c r="J25" s="256"/>
      <c r="K25" s="256"/>
      <c r="L25" s="256">
        <f t="shared" si="3"/>
        <v>0</v>
      </c>
      <c r="M25" s="257" t="s">
        <v>863</v>
      </c>
    </row>
    <row r="26" spans="2:13" x14ac:dyDescent="0.35">
      <c r="B26" s="255" t="s">
        <v>706</v>
      </c>
      <c r="C26" s="256"/>
      <c r="D26" s="256"/>
      <c r="E26" s="256"/>
      <c r="F26" s="256"/>
      <c r="G26" s="256"/>
      <c r="H26" s="256"/>
      <c r="I26" s="256"/>
      <c r="J26" s="256"/>
      <c r="K26" s="256"/>
      <c r="L26" s="256">
        <f t="shared" si="3"/>
        <v>0</v>
      </c>
      <c r="M26" s="257" t="s">
        <v>635</v>
      </c>
    </row>
    <row r="27" spans="2:13" x14ac:dyDescent="0.35">
      <c r="B27" s="254"/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54" t="s">
        <v>516</v>
      </c>
    </row>
    <row r="28" spans="2:13" x14ac:dyDescent="0.35">
      <c r="B28" s="264"/>
      <c r="C28" s="258"/>
      <c r="D28" s="256"/>
      <c r="E28" s="256"/>
      <c r="F28" s="256"/>
      <c r="G28" s="256"/>
      <c r="H28" s="256"/>
      <c r="I28" s="256"/>
      <c r="J28" s="256"/>
      <c r="K28" s="256"/>
      <c r="L28" s="256">
        <f>SUM(C28:K28)</f>
        <v>0</v>
      </c>
      <c r="M28" s="257" t="s">
        <v>695</v>
      </c>
    </row>
    <row r="29" spans="2:13" x14ac:dyDescent="0.35">
      <c r="B29" s="264"/>
      <c r="C29" s="258"/>
      <c r="D29" s="256"/>
      <c r="E29" s="256"/>
      <c r="F29" s="256"/>
      <c r="G29" s="256"/>
      <c r="H29" s="256"/>
      <c r="I29" s="256"/>
      <c r="J29" s="256"/>
      <c r="K29" s="256"/>
      <c r="L29" s="256">
        <f>SUM(C29:K29)</f>
        <v>0</v>
      </c>
      <c r="M29" s="257" t="s">
        <v>696</v>
      </c>
    </row>
    <row r="30" spans="2:13" s="251" customFormat="1" x14ac:dyDescent="0.35">
      <c r="B30" s="260" t="s">
        <v>864</v>
      </c>
      <c r="C30" s="261">
        <f t="shared" ref="C30:K30" si="4">+C20+C21+C22+C23+C24+C25+C26+C28+C29</f>
        <v>0</v>
      </c>
      <c r="D30" s="261">
        <f t="shared" si="4"/>
        <v>0</v>
      </c>
      <c r="E30" s="261">
        <f t="shared" si="4"/>
        <v>0</v>
      </c>
      <c r="F30" s="261">
        <f t="shared" si="4"/>
        <v>0</v>
      </c>
      <c r="G30" s="261">
        <f t="shared" si="4"/>
        <v>0</v>
      </c>
      <c r="H30" s="261">
        <f>+H20+H21+H22+H23+H24+H25+H26+H28+H29</f>
        <v>0</v>
      </c>
      <c r="I30" s="261">
        <f t="shared" ref="I30:J30" si="5">+I20+I21+I22+I23+I24+I25+I26+I28+I29</f>
        <v>0</v>
      </c>
      <c r="J30" s="261">
        <f t="shared" si="5"/>
        <v>0</v>
      </c>
      <c r="K30" s="261">
        <f t="shared" si="4"/>
        <v>0</v>
      </c>
      <c r="L30" s="261">
        <f>+L20+L21+L22+L23+L24+L25+L26+L28+L29</f>
        <v>0</v>
      </c>
      <c r="M30" s="265"/>
    </row>
    <row r="31" spans="2:13" x14ac:dyDescent="0.35">
      <c r="B31" s="266" t="s">
        <v>865</v>
      </c>
      <c r="C31" s="267">
        <f t="shared" ref="C31:K31" si="6">+C30+C18</f>
        <v>0</v>
      </c>
      <c r="D31" s="267">
        <f t="shared" si="6"/>
        <v>0</v>
      </c>
      <c r="E31" s="267">
        <f t="shared" si="6"/>
        <v>0</v>
      </c>
      <c r="F31" s="267">
        <f t="shared" si="6"/>
        <v>0</v>
      </c>
      <c r="G31" s="267">
        <f t="shared" si="6"/>
        <v>0</v>
      </c>
      <c r="H31" s="267">
        <f>+H30+H18</f>
        <v>0</v>
      </c>
      <c r="I31" s="267">
        <f t="shared" ref="I31:J31" si="7">+I30+I18</f>
        <v>0</v>
      </c>
      <c r="J31" s="267">
        <f t="shared" si="7"/>
        <v>0</v>
      </c>
      <c r="K31" s="267">
        <f t="shared" si="6"/>
        <v>0</v>
      </c>
      <c r="L31" s="267">
        <f>+L30+L18</f>
        <v>0</v>
      </c>
      <c r="M31" s="266" t="s">
        <v>865</v>
      </c>
    </row>
    <row r="34" spans="2:13" x14ac:dyDescent="0.35">
      <c r="B34" s="305" t="s">
        <v>866</v>
      </c>
      <c r="C34" s="305" t="s">
        <v>841</v>
      </c>
      <c r="D34" s="303" t="s">
        <v>867</v>
      </c>
      <c r="E34" s="303" t="s">
        <v>843</v>
      </c>
      <c r="F34" s="303" t="s">
        <v>844</v>
      </c>
      <c r="G34" s="303" t="s">
        <v>845</v>
      </c>
      <c r="H34" s="304" t="s">
        <v>846</v>
      </c>
      <c r="I34" s="304" t="s">
        <v>847</v>
      </c>
      <c r="J34" s="304" t="s">
        <v>848</v>
      </c>
      <c r="K34" s="304" t="s">
        <v>868</v>
      </c>
      <c r="L34" s="305" t="s">
        <v>681</v>
      </c>
      <c r="M34" s="305" t="s">
        <v>869</v>
      </c>
    </row>
    <row r="35" spans="2:13" x14ac:dyDescent="0.35">
      <c r="B35" s="305"/>
      <c r="C35" s="305"/>
      <c r="D35" s="303"/>
      <c r="E35" s="303"/>
      <c r="F35" s="303"/>
      <c r="G35" s="303"/>
      <c r="H35" s="304"/>
      <c r="I35" s="304"/>
      <c r="J35" s="304"/>
      <c r="K35" s="304"/>
      <c r="L35" s="305"/>
      <c r="M35" s="305"/>
    </row>
    <row r="36" spans="2:13" x14ac:dyDescent="0.35">
      <c r="B36" s="305"/>
      <c r="C36" s="305"/>
      <c r="D36" s="303"/>
      <c r="E36" s="303"/>
      <c r="F36" s="303"/>
      <c r="G36" s="303"/>
      <c r="H36" s="304"/>
      <c r="I36" s="304"/>
      <c r="J36" s="304"/>
      <c r="K36" s="304"/>
      <c r="L36" s="305"/>
      <c r="M36" s="305"/>
    </row>
    <row r="37" spans="2:13" x14ac:dyDescent="0.35">
      <c r="B37" s="254" t="s">
        <v>870</v>
      </c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 t="s">
        <v>699</v>
      </c>
    </row>
    <row r="38" spans="2:13" x14ac:dyDescent="0.35">
      <c r="B38" s="268" t="s">
        <v>556</v>
      </c>
      <c r="C38" s="256"/>
      <c r="D38" s="256"/>
      <c r="E38" s="256"/>
      <c r="F38" s="256"/>
      <c r="G38" s="256"/>
      <c r="H38" s="256"/>
      <c r="I38" s="256"/>
      <c r="J38" s="256"/>
      <c r="K38" s="256"/>
      <c r="L38" s="256">
        <f t="shared" ref="L38:L43" si="8">SUM(C38:K38)</f>
        <v>0</v>
      </c>
      <c r="M38" s="257" t="s">
        <v>558</v>
      </c>
    </row>
    <row r="39" spans="2:13" x14ac:dyDescent="0.35">
      <c r="B39" s="268" t="s">
        <v>708</v>
      </c>
      <c r="C39" s="256"/>
      <c r="D39" s="256"/>
      <c r="E39" s="256"/>
      <c r="F39" s="256"/>
      <c r="G39" s="256"/>
      <c r="H39" s="256"/>
      <c r="I39" s="256"/>
      <c r="J39" s="256"/>
      <c r="K39" s="256"/>
      <c r="L39" s="256">
        <f t="shared" si="8"/>
        <v>0</v>
      </c>
      <c r="M39" s="268" t="s">
        <v>871</v>
      </c>
    </row>
    <row r="40" spans="2:13" x14ac:dyDescent="0.35">
      <c r="B40" s="268" t="s">
        <v>707</v>
      </c>
      <c r="C40" s="256"/>
      <c r="D40" s="256"/>
      <c r="E40" s="256"/>
      <c r="F40" s="256"/>
      <c r="G40" s="256"/>
      <c r="H40" s="258"/>
      <c r="I40" s="258"/>
      <c r="J40" s="258"/>
      <c r="K40" s="258"/>
      <c r="L40" s="258">
        <f t="shared" si="8"/>
        <v>0</v>
      </c>
      <c r="M40" s="259"/>
    </row>
    <row r="41" spans="2:13" x14ac:dyDescent="0.35">
      <c r="B41" s="268" t="s">
        <v>872</v>
      </c>
      <c r="C41" s="256"/>
      <c r="D41" s="256"/>
      <c r="E41" s="256"/>
      <c r="F41" s="256"/>
      <c r="G41" s="256"/>
      <c r="H41" s="258"/>
      <c r="I41" s="258"/>
      <c r="J41" s="258"/>
      <c r="K41" s="258"/>
      <c r="L41" s="258">
        <f t="shared" si="8"/>
        <v>0</v>
      </c>
      <c r="M41" s="259"/>
    </row>
    <row r="42" spans="2:13" x14ac:dyDescent="0.35">
      <c r="B42" s="255" t="s">
        <v>873</v>
      </c>
      <c r="C42" s="256"/>
      <c r="D42" s="256"/>
      <c r="E42" s="256"/>
      <c r="F42" s="256"/>
      <c r="G42" s="256"/>
      <c r="H42" s="258"/>
      <c r="I42" s="258"/>
      <c r="J42" s="258"/>
      <c r="K42" s="258"/>
      <c r="L42" s="258">
        <f t="shared" si="8"/>
        <v>0</v>
      </c>
      <c r="M42" s="259"/>
    </row>
    <row r="43" spans="2:13" x14ac:dyDescent="0.35">
      <c r="B43" s="269" t="s">
        <v>874</v>
      </c>
      <c r="C43" s="270"/>
      <c r="D43" s="270"/>
      <c r="E43" s="270"/>
      <c r="F43" s="270"/>
      <c r="G43" s="270"/>
      <c r="H43" s="270"/>
      <c r="I43" s="270"/>
      <c r="J43" s="270"/>
      <c r="K43" s="270"/>
      <c r="L43" s="270">
        <f t="shared" si="8"/>
        <v>0</v>
      </c>
      <c r="M43" s="271" t="s">
        <v>579</v>
      </c>
    </row>
    <row r="44" spans="2:13" s="251" customFormat="1" x14ac:dyDescent="0.35">
      <c r="B44" s="260" t="s">
        <v>580</v>
      </c>
      <c r="C44" s="261"/>
      <c r="D44" s="261"/>
      <c r="E44" s="261"/>
      <c r="F44" s="261"/>
      <c r="G44" s="261"/>
      <c r="H44" s="261"/>
      <c r="I44" s="261"/>
      <c r="J44" s="261"/>
      <c r="K44" s="261"/>
      <c r="L44" s="261">
        <f t="shared" ref="L44" si="9">SUM(L38:L43)</f>
        <v>0</v>
      </c>
      <c r="M44" s="265"/>
    </row>
    <row r="45" spans="2:13" x14ac:dyDescent="0.35">
      <c r="B45" s="254" t="s">
        <v>875</v>
      </c>
      <c r="C45" s="263"/>
      <c r="D45" s="263"/>
      <c r="E45" s="263"/>
      <c r="F45" s="263"/>
      <c r="G45" s="263"/>
      <c r="H45" s="263"/>
      <c r="I45" s="263"/>
      <c r="J45" s="263"/>
      <c r="K45" s="263"/>
      <c r="L45" s="263"/>
      <c r="M45" s="272"/>
    </row>
    <row r="46" spans="2:13" x14ac:dyDescent="0.35">
      <c r="B46" s="268" t="s">
        <v>616</v>
      </c>
      <c r="C46" s="256"/>
      <c r="D46" s="256"/>
      <c r="E46" s="256"/>
      <c r="F46" s="256"/>
      <c r="G46" s="256"/>
      <c r="H46" s="258"/>
      <c r="I46" s="258"/>
      <c r="J46" s="258"/>
      <c r="K46" s="258"/>
      <c r="L46" s="258">
        <f>SUM(C46:K46)</f>
        <v>0</v>
      </c>
      <c r="M46" s="259"/>
    </row>
    <row r="47" spans="2:13" x14ac:dyDescent="0.35">
      <c r="B47" s="268" t="s">
        <v>604</v>
      </c>
      <c r="C47" s="256"/>
      <c r="D47" s="256"/>
      <c r="E47" s="256"/>
      <c r="F47" s="256"/>
      <c r="G47" s="256"/>
      <c r="H47" s="258"/>
      <c r="I47" s="258"/>
      <c r="J47" s="258"/>
      <c r="K47" s="258"/>
      <c r="L47" s="258">
        <f>SUM(C47:K47)</f>
        <v>0</v>
      </c>
      <c r="M47" s="259"/>
    </row>
    <row r="48" spans="2:13" x14ac:dyDescent="0.35">
      <c r="B48" s="254" t="s">
        <v>876</v>
      </c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54" t="s">
        <v>587</v>
      </c>
    </row>
    <row r="49" spans="2:13" x14ac:dyDescent="0.35">
      <c r="B49" s="268" t="s">
        <v>877</v>
      </c>
      <c r="C49" s="256"/>
      <c r="D49" s="256"/>
      <c r="E49" s="256"/>
      <c r="F49" s="256"/>
      <c r="G49" s="256"/>
      <c r="H49" s="256"/>
      <c r="I49" s="256"/>
      <c r="J49" s="256"/>
      <c r="K49" s="256"/>
      <c r="L49" s="256">
        <f>SUM(C49:K49)</f>
        <v>0</v>
      </c>
      <c r="M49" s="268" t="s">
        <v>878</v>
      </c>
    </row>
    <row r="50" spans="2:13" x14ac:dyDescent="0.35">
      <c r="B50" s="254" t="s">
        <v>879</v>
      </c>
      <c r="C50" s="263"/>
      <c r="D50" s="263"/>
      <c r="E50" s="263"/>
      <c r="F50" s="263"/>
      <c r="G50" s="263"/>
      <c r="H50" s="263"/>
      <c r="I50" s="263"/>
      <c r="J50" s="263"/>
      <c r="K50" s="263"/>
      <c r="L50" s="263"/>
      <c r="M50" s="254" t="s">
        <v>880</v>
      </c>
    </row>
    <row r="51" spans="2:13" x14ac:dyDescent="0.35">
      <c r="B51" s="268" t="s">
        <v>881</v>
      </c>
      <c r="C51" s="256"/>
      <c r="D51" s="256"/>
      <c r="E51" s="256"/>
      <c r="F51" s="256"/>
      <c r="G51" s="256"/>
      <c r="H51" s="256"/>
      <c r="I51" s="256"/>
      <c r="J51" s="256"/>
      <c r="K51" s="256"/>
      <c r="L51" s="256">
        <f>SUM(C51:K51)</f>
        <v>0</v>
      </c>
      <c r="M51" s="268" t="s">
        <v>882</v>
      </c>
    </row>
    <row r="52" spans="2:13" s="251" customFormat="1" x14ac:dyDescent="0.35">
      <c r="B52" s="260" t="s">
        <v>709</v>
      </c>
      <c r="C52" s="261"/>
      <c r="D52" s="261"/>
      <c r="E52" s="261"/>
      <c r="F52" s="261"/>
      <c r="G52" s="261"/>
      <c r="H52" s="261"/>
      <c r="I52" s="261"/>
      <c r="J52" s="261"/>
      <c r="K52" s="261"/>
      <c r="L52" s="261">
        <f>+L46+L47+L49+L51</f>
        <v>0</v>
      </c>
      <c r="M52" s="265"/>
    </row>
    <row r="53" spans="2:13" x14ac:dyDescent="0.35">
      <c r="B53" s="254" t="s">
        <v>883</v>
      </c>
      <c r="C53" s="263"/>
      <c r="D53" s="263"/>
      <c r="E53" s="263"/>
      <c r="F53" s="263"/>
      <c r="G53" s="263"/>
      <c r="H53" s="263"/>
      <c r="I53" s="263"/>
      <c r="J53" s="263"/>
      <c r="K53" s="263"/>
      <c r="L53" s="263"/>
      <c r="M53" s="254" t="s">
        <v>607</v>
      </c>
    </row>
    <row r="54" spans="2:13" x14ac:dyDescent="0.35">
      <c r="B54" s="268" t="s">
        <v>616</v>
      </c>
      <c r="C54" s="256"/>
      <c r="D54" s="256"/>
      <c r="E54" s="256"/>
      <c r="F54" s="256"/>
      <c r="G54" s="256"/>
      <c r="H54" s="256"/>
      <c r="I54" s="256"/>
      <c r="J54" s="256"/>
      <c r="K54" s="256"/>
      <c r="L54" s="256">
        <f t="shared" ref="L54:L60" si="10">SUM(C54:K54)</f>
        <v>0</v>
      </c>
      <c r="M54" s="268" t="s">
        <v>884</v>
      </c>
    </row>
    <row r="55" spans="2:13" x14ac:dyDescent="0.35">
      <c r="B55" s="268" t="s">
        <v>604</v>
      </c>
      <c r="C55" s="256"/>
      <c r="D55" s="256"/>
      <c r="E55" s="256"/>
      <c r="F55" s="256"/>
      <c r="G55" s="256"/>
      <c r="H55" s="256"/>
      <c r="I55" s="256"/>
      <c r="J55" s="256"/>
      <c r="K55" s="256"/>
      <c r="L55" s="256">
        <f t="shared" si="10"/>
        <v>0</v>
      </c>
      <c r="M55" s="268" t="s">
        <v>884</v>
      </c>
    </row>
    <row r="56" spans="2:13" x14ac:dyDescent="0.35">
      <c r="B56" s="268" t="s">
        <v>710</v>
      </c>
      <c r="C56" s="256"/>
      <c r="D56" s="256"/>
      <c r="E56" s="256"/>
      <c r="F56" s="256"/>
      <c r="G56" s="256"/>
      <c r="H56" s="256"/>
      <c r="I56" s="256"/>
      <c r="J56" s="256"/>
      <c r="K56" s="256"/>
      <c r="L56" s="256">
        <f t="shared" si="10"/>
        <v>0</v>
      </c>
      <c r="M56" s="268" t="s">
        <v>884</v>
      </c>
    </row>
    <row r="57" spans="2:13" x14ac:dyDescent="0.35">
      <c r="B57" s="268" t="s">
        <v>885</v>
      </c>
      <c r="C57" s="256"/>
      <c r="D57" s="256"/>
      <c r="E57" s="256"/>
      <c r="F57" s="256"/>
      <c r="G57" s="256"/>
      <c r="H57" s="256"/>
      <c r="I57" s="256"/>
      <c r="J57" s="256"/>
      <c r="K57" s="256"/>
      <c r="L57" s="256">
        <f t="shared" si="10"/>
        <v>0</v>
      </c>
      <c r="M57" s="268" t="s">
        <v>884</v>
      </c>
    </row>
    <row r="58" spans="2:13" x14ac:dyDescent="0.35">
      <c r="B58" s="268" t="s">
        <v>886</v>
      </c>
      <c r="C58" s="256"/>
      <c r="D58" s="256"/>
      <c r="E58" s="256"/>
      <c r="F58" s="256"/>
      <c r="G58" s="256"/>
      <c r="H58" s="256"/>
      <c r="I58" s="256"/>
      <c r="J58" s="256"/>
      <c r="K58" s="256"/>
      <c r="L58" s="256">
        <f t="shared" si="10"/>
        <v>0</v>
      </c>
      <c r="M58" s="268" t="s">
        <v>884</v>
      </c>
    </row>
    <row r="59" spans="2:13" x14ac:dyDescent="0.35">
      <c r="B59" s="268" t="s">
        <v>887</v>
      </c>
      <c r="C59" s="256"/>
      <c r="D59" s="256"/>
      <c r="E59" s="256"/>
      <c r="F59" s="256"/>
      <c r="G59" s="256"/>
      <c r="H59" s="256"/>
      <c r="I59" s="256"/>
      <c r="J59" s="256"/>
      <c r="K59" s="256"/>
      <c r="L59" s="256">
        <f t="shared" si="10"/>
        <v>0</v>
      </c>
      <c r="M59" s="268" t="s">
        <v>884</v>
      </c>
    </row>
    <row r="60" spans="2:13" x14ac:dyDescent="0.35">
      <c r="B60" s="268" t="s">
        <v>888</v>
      </c>
      <c r="C60" s="256"/>
      <c r="D60" s="256"/>
      <c r="E60" s="256"/>
      <c r="F60" s="256"/>
      <c r="G60" s="256"/>
      <c r="H60" s="258"/>
      <c r="I60" s="258"/>
      <c r="J60" s="258"/>
      <c r="K60" s="258"/>
      <c r="L60" s="258">
        <f t="shared" si="10"/>
        <v>0</v>
      </c>
      <c r="M60" s="259"/>
    </row>
    <row r="61" spans="2:13" x14ac:dyDescent="0.35">
      <c r="B61" s="254"/>
      <c r="C61" s="263"/>
      <c r="D61" s="263"/>
      <c r="E61" s="263"/>
      <c r="F61" s="263"/>
      <c r="G61" s="263"/>
      <c r="H61" s="263"/>
      <c r="I61" s="263"/>
      <c r="J61" s="263"/>
      <c r="K61" s="263"/>
      <c r="L61" s="263"/>
      <c r="M61" s="254" t="s">
        <v>889</v>
      </c>
    </row>
    <row r="62" spans="2:13" x14ac:dyDescent="0.35">
      <c r="B62" s="259"/>
      <c r="C62" s="258"/>
      <c r="D62" s="256"/>
      <c r="E62" s="256"/>
      <c r="F62" s="256"/>
      <c r="G62" s="256"/>
      <c r="H62" s="256"/>
      <c r="I62" s="256"/>
      <c r="J62" s="256"/>
      <c r="K62" s="256"/>
      <c r="L62" s="256">
        <f>SUM(C62:K62)</f>
        <v>0</v>
      </c>
      <c r="M62" s="257" t="s">
        <v>700</v>
      </c>
    </row>
    <row r="63" spans="2:13" x14ac:dyDescent="0.35">
      <c r="B63" s="259"/>
      <c r="C63" s="258"/>
      <c r="D63" s="256"/>
      <c r="E63" s="256"/>
      <c r="F63" s="256"/>
      <c r="G63" s="256"/>
      <c r="H63" s="256"/>
      <c r="I63" s="256"/>
      <c r="J63" s="256"/>
      <c r="K63" s="256"/>
      <c r="L63" s="256">
        <f>SUM(C63:K63)</f>
        <v>0</v>
      </c>
      <c r="M63" s="257" t="s">
        <v>701</v>
      </c>
    </row>
    <row r="64" spans="2:13" s="251" customFormat="1" x14ac:dyDescent="0.35">
      <c r="B64" s="260" t="s">
        <v>711</v>
      </c>
      <c r="C64" s="261">
        <f>SUM(C54:C63)</f>
        <v>0</v>
      </c>
      <c r="D64" s="261">
        <f t="shared" ref="D64:L64" si="11">SUM(D54:D63)</f>
        <v>0</v>
      </c>
      <c r="E64" s="261">
        <f t="shared" si="11"/>
        <v>0</v>
      </c>
      <c r="F64" s="261">
        <f t="shared" si="11"/>
        <v>0</v>
      </c>
      <c r="G64" s="261">
        <f t="shared" si="11"/>
        <v>0</v>
      </c>
      <c r="H64" s="261">
        <f>SUM(H54:H63)</f>
        <v>0</v>
      </c>
      <c r="I64" s="261">
        <f t="shared" ref="I64:J64" si="12">SUM(I54:I63)</f>
        <v>0</v>
      </c>
      <c r="J64" s="261">
        <f t="shared" si="12"/>
        <v>0</v>
      </c>
      <c r="K64" s="261">
        <f t="shared" si="11"/>
        <v>0</v>
      </c>
      <c r="L64" s="261">
        <f t="shared" si="11"/>
        <v>0</v>
      </c>
      <c r="M64" s="265"/>
    </row>
    <row r="65" spans="2:13" x14ac:dyDescent="0.35">
      <c r="B65" s="266" t="s">
        <v>890</v>
      </c>
      <c r="C65" s="267">
        <f t="shared" ref="C65:K65" si="13">+C44+C52+C64</f>
        <v>0</v>
      </c>
      <c r="D65" s="267">
        <f t="shared" si="13"/>
        <v>0</v>
      </c>
      <c r="E65" s="267">
        <f t="shared" si="13"/>
        <v>0</v>
      </c>
      <c r="F65" s="267">
        <f t="shared" si="13"/>
        <v>0</v>
      </c>
      <c r="G65" s="267">
        <f t="shared" si="13"/>
        <v>0</v>
      </c>
      <c r="H65" s="267">
        <f>+H44+H52+H64</f>
        <v>0</v>
      </c>
      <c r="I65" s="267">
        <f t="shared" ref="I65:J65" si="14">+I44+I52+I64</f>
        <v>0</v>
      </c>
      <c r="J65" s="267">
        <f t="shared" si="14"/>
        <v>0</v>
      </c>
      <c r="K65" s="267">
        <f t="shared" si="13"/>
        <v>0</v>
      </c>
      <c r="L65" s="267">
        <f>+L44+L52+L64</f>
        <v>0</v>
      </c>
      <c r="M65" s="266" t="s">
        <v>890</v>
      </c>
    </row>
    <row r="66" spans="2:13" x14ac:dyDescent="0.35">
      <c r="C66" s="252"/>
      <c r="D66" s="252"/>
      <c r="E66" s="252"/>
      <c r="F66" s="252"/>
      <c r="G66" s="252"/>
      <c r="H66" s="252"/>
      <c r="I66" s="252"/>
      <c r="J66" s="252"/>
      <c r="K66" s="252"/>
      <c r="L66" s="252"/>
    </row>
    <row r="68" spans="2:13" x14ac:dyDescent="0.35">
      <c r="B68" s="305" t="s">
        <v>891</v>
      </c>
      <c r="C68" s="305" t="s">
        <v>841</v>
      </c>
      <c r="D68" s="306" t="s">
        <v>892</v>
      </c>
      <c r="E68" s="306" t="s">
        <v>893</v>
      </c>
      <c r="F68" s="306" t="s">
        <v>894</v>
      </c>
      <c r="G68" s="306" t="s">
        <v>895</v>
      </c>
      <c r="H68" s="306" t="s">
        <v>846</v>
      </c>
      <c r="I68" s="306" t="s">
        <v>847</v>
      </c>
      <c r="J68" s="306" t="s">
        <v>848</v>
      </c>
      <c r="K68" s="306" t="s">
        <v>849</v>
      </c>
      <c r="L68" s="305" t="s">
        <v>681</v>
      </c>
      <c r="M68" s="305" t="s">
        <v>896</v>
      </c>
    </row>
    <row r="69" spans="2:13" x14ac:dyDescent="0.35">
      <c r="B69" s="305"/>
      <c r="C69" s="305"/>
      <c r="D69" s="306"/>
      <c r="E69" s="306"/>
      <c r="F69" s="306"/>
      <c r="G69" s="306"/>
      <c r="H69" s="306"/>
      <c r="I69" s="306"/>
      <c r="J69" s="306"/>
      <c r="K69" s="306"/>
      <c r="L69" s="305"/>
      <c r="M69" s="305"/>
    </row>
    <row r="70" spans="2:13" x14ac:dyDescent="0.35">
      <c r="B70" s="305"/>
      <c r="C70" s="305"/>
      <c r="D70" s="306"/>
      <c r="E70" s="306"/>
      <c r="F70" s="306"/>
      <c r="G70" s="306"/>
      <c r="H70" s="306"/>
      <c r="I70" s="306"/>
      <c r="J70" s="306"/>
      <c r="K70" s="306"/>
      <c r="L70" s="305"/>
      <c r="M70" s="305"/>
    </row>
    <row r="71" spans="2:13" x14ac:dyDescent="0.35">
      <c r="B71" s="268" t="s">
        <v>897</v>
      </c>
      <c r="C71" s="256"/>
      <c r="D71" s="256"/>
      <c r="E71" s="256"/>
      <c r="F71" s="256"/>
      <c r="G71" s="256"/>
      <c r="H71" s="256"/>
      <c r="I71" s="256"/>
      <c r="J71" s="256"/>
      <c r="K71" s="256"/>
      <c r="L71" s="256">
        <f>SUM(C71:K71)</f>
        <v>0</v>
      </c>
      <c r="M71" s="268" t="s">
        <v>140</v>
      </c>
    </row>
    <row r="72" spans="2:13" x14ac:dyDescent="0.35">
      <c r="B72" s="268" t="s">
        <v>712</v>
      </c>
      <c r="C72" s="256"/>
      <c r="D72" s="256"/>
      <c r="E72" s="256"/>
      <c r="F72" s="256"/>
      <c r="G72" s="256"/>
      <c r="H72" s="256"/>
      <c r="I72" s="256"/>
      <c r="J72" s="256"/>
      <c r="K72" s="256"/>
      <c r="L72" s="258">
        <f>SUM(C72:K72)</f>
        <v>0</v>
      </c>
      <c r="M72" s="259"/>
    </row>
    <row r="73" spans="2:13" x14ac:dyDescent="0.35">
      <c r="B73" s="268" t="s">
        <v>159</v>
      </c>
      <c r="C73" s="256"/>
      <c r="D73" s="256"/>
      <c r="E73" s="256"/>
      <c r="F73" s="256"/>
      <c r="G73" s="256"/>
      <c r="H73" s="256"/>
      <c r="I73" s="256"/>
      <c r="J73" s="256"/>
      <c r="K73" s="256"/>
      <c r="L73" s="256">
        <f>SUM(C73:K73)</f>
        <v>0</v>
      </c>
      <c r="M73" s="268" t="s">
        <v>713</v>
      </c>
    </row>
    <row r="74" spans="2:13" x14ac:dyDescent="0.35">
      <c r="B74" s="273" t="s">
        <v>898</v>
      </c>
      <c r="C74" s="274"/>
      <c r="D74" s="274"/>
      <c r="E74" s="274"/>
      <c r="F74" s="274"/>
      <c r="G74" s="274"/>
      <c r="H74" s="274"/>
      <c r="I74" s="274"/>
      <c r="J74" s="274"/>
      <c r="K74" s="274"/>
      <c r="L74" s="274">
        <f>+L71+L72+L73</f>
        <v>0</v>
      </c>
      <c r="M74" s="273" t="s">
        <v>684</v>
      </c>
    </row>
    <row r="75" spans="2:13" x14ac:dyDescent="0.35">
      <c r="B75" s="268" t="s">
        <v>899</v>
      </c>
      <c r="C75" s="256"/>
      <c r="D75" s="256"/>
      <c r="E75" s="256"/>
      <c r="F75" s="256"/>
      <c r="G75" s="256"/>
      <c r="H75" s="256"/>
      <c r="I75" s="256"/>
      <c r="J75" s="256"/>
      <c r="K75" s="256"/>
      <c r="L75" s="256">
        <f t="shared" ref="L75:L91" si="15">SUM(C75:K75)</f>
        <v>0</v>
      </c>
      <c r="M75" s="268" t="s">
        <v>198</v>
      </c>
    </row>
    <row r="76" spans="2:13" x14ac:dyDescent="0.35">
      <c r="B76" s="268" t="s">
        <v>714</v>
      </c>
      <c r="C76" s="256"/>
      <c r="D76" s="256"/>
      <c r="E76" s="256"/>
      <c r="F76" s="256"/>
      <c r="G76" s="256"/>
      <c r="H76" s="256"/>
      <c r="I76" s="256"/>
      <c r="J76" s="256"/>
      <c r="K76" s="256"/>
      <c r="L76" s="256">
        <f t="shared" si="15"/>
        <v>0</v>
      </c>
      <c r="M76" s="268" t="s">
        <v>196</v>
      </c>
    </row>
    <row r="77" spans="2:13" s="253" customFormat="1" x14ac:dyDescent="0.35">
      <c r="B77" s="275" t="s">
        <v>900</v>
      </c>
      <c r="C77" s="276"/>
      <c r="D77" s="276"/>
      <c r="E77" s="276"/>
      <c r="F77" s="276"/>
      <c r="G77" s="276"/>
      <c r="H77" s="276"/>
      <c r="I77" s="276"/>
      <c r="J77" s="276"/>
      <c r="K77" s="276"/>
      <c r="L77" s="276">
        <f t="shared" si="15"/>
        <v>0</v>
      </c>
      <c r="M77" s="277" t="s">
        <v>900</v>
      </c>
    </row>
    <row r="78" spans="2:13" s="253" customFormat="1" x14ac:dyDescent="0.35">
      <c r="B78" s="275" t="s">
        <v>901</v>
      </c>
      <c r="C78" s="276"/>
      <c r="D78" s="276"/>
      <c r="E78" s="276"/>
      <c r="F78" s="276"/>
      <c r="G78" s="276"/>
      <c r="H78" s="276"/>
      <c r="I78" s="276"/>
      <c r="J78" s="276"/>
      <c r="K78" s="276"/>
      <c r="L78" s="258">
        <f t="shared" si="15"/>
        <v>0</v>
      </c>
      <c r="M78" s="259"/>
    </row>
    <row r="79" spans="2:13" s="253" customFormat="1" x14ac:dyDescent="0.35">
      <c r="B79" s="275" t="s">
        <v>902</v>
      </c>
      <c r="C79" s="276"/>
      <c r="D79" s="276"/>
      <c r="E79" s="276"/>
      <c r="F79" s="276"/>
      <c r="G79" s="276"/>
      <c r="H79" s="276"/>
      <c r="I79" s="276"/>
      <c r="J79" s="276"/>
      <c r="K79" s="276"/>
      <c r="L79" s="258">
        <f t="shared" si="15"/>
        <v>0</v>
      </c>
      <c r="M79" s="259"/>
    </row>
    <row r="80" spans="2:13" s="253" customFormat="1" x14ac:dyDescent="0.35">
      <c r="B80" s="275" t="s">
        <v>903</v>
      </c>
      <c r="C80" s="276"/>
      <c r="D80" s="276"/>
      <c r="E80" s="276"/>
      <c r="F80" s="276"/>
      <c r="G80" s="276"/>
      <c r="H80" s="276"/>
      <c r="I80" s="276"/>
      <c r="J80" s="276"/>
      <c r="K80" s="276"/>
      <c r="L80" s="258">
        <f t="shared" si="15"/>
        <v>0</v>
      </c>
      <c r="M80" s="259"/>
    </row>
    <row r="81" spans="2:13" x14ac:dyDescent="0.35">
      <c r="B81" s="268" t="s">
        <v>904</v>
      </c>
      <c r="C81" s="256"/>
      <c r="D81" s="256"/>
      <c r="E81" s="256"/>
      <c r="F81" s="256"/>
      <c r="G81" s="256"/>
      <c r="H81" s="256"/>
      <c r="I81" s="256"/>
      <c r="J81" s="256"/>
      <c r="K81" s="256"/>
      <c r="L81" s="256">
        <f t="shared" si="15"/>
        <v>0</v>
      </c>
      <c r="M81" s="268" t="s">
        <v>185</v>
      </c>
    </row>
    <row r="82" spans="2:13" x14ac:dyDescent="0.35">
      <c r="B82" s="268" t="s">
        <v>905</v>
      </c>
      <c r="C82" s="256"/>
      <c r="D82" s="256"/>
      <c r="E82" s="256"/>
      <c r="F82" s="256"/>
      <c r="G82" s="256"/>
      <c r="H82" s="256"/>
      <c r="I82" s="256"/>
      <c r="J82" s="256"/>
      <c r="K82" s="256"/>
      <c r="L82" s="256">
        <f t="shared" si="15"/>
        <v>0</v>
      </c>
      <c r="M82" s="268" t="s">
        <v>335</v>
      </c>
    </row>
    <row r="83" spans="2:13" x14ac:dyDescent="0.35">
      <c r="B83" s="268" t="s">
        <v>906</v>
      </c>
      <c r="C83" s="256"/>
      <c r="D83" s="256"/>
      <c r="E83" s="256"/>
      <c r="F83" s="256"/>
      <c r="G83" s="256"/>
      <c r="H83" s="256"/>
      <c r="I83" s="256"/>
      <c r="J83" s="256"/>
      <c r="K83" s="256"/>
      <c r="L83" s="258">
        <f t="shared" si="15"/>
        <v>0</v>
      </c>
      <c r="M83" s="259"/>
    </row>
    <row r="84" spans="2:13" x14ac:dyDescent="0.35">
      <c r="B84" s="268" t="s">
        <v>907</v>
      </c>
      <c r="C84" s="256"/>
      <c r="D84" s="256"/>
      <c r="E84" s="256"/>
      <c r="F84" s="256"/>
      <c r="G84" s="256"/>
      <c r="H84" s="256"/>
      <c r="I84" s="256"/>
      <c r="J84" s="256"/>
      <c r="K84" s="256"/>
      <c r="L84" s="256">
        <f t="shared" si="15"/>
        <v>0</v>
      </c>
      <c r="M84" s="268" t="s">
        <v>202</v>
      </c>
    </row>
    <row r="85" spans="2:13" s="253" customFormat="1" x14ac:dyDescent="0.35">
      <c r="B85" s="275" t="s">
        <v>908</v>
      </c>
      <c r="C85" s="276"/>
      <c r="D85" s="276"/>
      <c r="E85" s="276"/>
      <c r="F85" s="276"/>
      <c r="G85" s="276"/>
      <c r="H85" s="276"/>
      <c r="I85" s="276"/>
      <c r="J85" s="276"/>
      <c r="K85" s="276"/>
      <c r="L85" s="258">
        <f t="shared" si="15"/>
        <v>0</v>
      </c>
      <c r="M85" s="259"/>
    </row>
    <row r="86" spans="2:13" s="253" customFormat="1" x14ac:dyDescent="0.35">
      <c r="B86" s="275" t="s">
        <v>909</v>
      </c>
      <c r="C86" s="276"/>
      <c r="D86" s="276"/>
      <c r="E86" s="276"/>
      <c r="F86" s="276"/>
      <c r="G86" s="276"/>
      <c r="H86" s="276"/>
      <c r="I86" s="276"/>
      <c r="J86" s="276"/>
      <c r="K86" s="276"/>
      <c r="L86" s="258">
        <f t="shared" si="15"/>
        <v>0</v>
      </c>
      <c r="M86" s="259"/>
    </row>
    <row r="87" spans="2:13" s="253" customFormat="1" x14ac:dyDescent="0.35">
      <c r="B87" s="259"/>
      <c r="C87" s="258"/>
      <c r="D87" s="276"/>
      <c r="E87" s="276"/>
      <c r="F87" s="276"/>
      <c r="G87" s="276"/>
      <c r="H87" s="276"/>
      <c r="I87" s="276"/>
      <c r="J87" s="276"/>
      <c r="K87" s="276"/>
      <c r="L87" s="256">
        <f t="shared" si="15"/>
        <v>0</v>
      </c>
      <c r="M87" s="268" t="s">
        <v>200</v>
      </c>
    </row>
    <row r="88" spans="2:13" s="253" customFormat="1" x14ac:dyDescent="0.35">
      <c r="B88" s="259"/>
      <c r="C88" s="258"/>
      <c r="D88" s="276"/>
      <c r="E88" s="276"/>
      <c r="F88" s="276"/>
      <c r="G88" s="276"/>
      <c r="H88" s="276"/>
      <c r="I88" s="276"/>
      <c r="J88" s="276"/>
      <c r="K88" s="276"/>
      <c r="L88" s="256">
        <f t="shared" si="15"/>
        <v>0</v>
      </c>
      <c r="M88" s="268" t="s">
        <v>910</v>
      </c>
    </row>
    <row r="89" spans="2:13" s="253" customFormat="1" x14ac:dyDescent="0.35">
      <c r="B89" s="259"/>
      <c r="C89" s="258"/>
      <c r="D89" s="276"/>
      <c r="E89" s="276"/>
      <c r="F89" s="276"/>
      <c r="G89" s="276"/>
      <c r="H89" s="276"/>
      <c r="I89" s="276"/>
      <c r="J89" s="276"/>
      <c r="K89" s="276"/>
      <c r="L89" s="256">
        <f t="shared" si="15"/>
        <v>0</v>
      </c>
      <c r="M89" s="268" t="s">
        <v>318</v>
      </c>
    </row>
    <row r="90" spans="2:13" s="253" customFormat="1" x14ac:dyDescent="0.35">
      <c r="B90" s="259"/>
      <c r="C90" s="258"/>
      <c r="D90" s="276"/>
      <c r="E90" s="276"/>
      <c r="F90" s="276"/>
      <c r="G90" s="276"/>
      <c r="H90" s="276"/>
      <c r="I90" s="276"/>
      <c r="J90" s="276"/>
      <c r="K90" s="276"/>
      <c r="L90" s="256">
        <f t="shared" si="15"/>
        <v>0</v>
      </c>
      <c r="M90" s="268" t="s">
        <v>328</v>
      </c>
    </row>
    <row r="91" spans="2:13" x14ac:dyDescent="0.35">
      <c r="B91" s="273" t="s">
        <v>338</v>
      </c>
      <c r="C91" s="274"/>
      <c r="D91" s="274"/>
      <c r="E91" s="274"/>
      <c r="F91" s="274"/>
      <c r="G91" s="274"/>
      <c r="H91" s="274"/>
      <c r="I91" s="274"/>
      <c r="J91" s="274"/>
      <c r="K91" s="274"/>
      <c r="L91" s="274">
        <f t="shared" si="15"/>
        <v>0</v>
      </c>
      <c r="M91" s="273" t="s">
        <v>685</v>
      </c>
    </row>
    <row r="92" spans="2:13" x14ac:dyDescent="0.35">
      <c r="B92" s="278" t="s">
        <v>911</v>
      </c>
      <c r="C92" s="279"/>
      <c r="D92" s="279"/>
      <c r="E92" s="279"/>
      <c r="F92" s="279"/>
      <c r="G92" s="279"/>
      <c r="H92" s="279"/>
      <c r="I92" s="279"/>
      <c r="J92" s="279"/>
      <c r="K92" s="279"/>
      <c r="L92" s="279">
        <f t="shared" ref="L92" si="16">+L74-L91</f>
        <v>0</v>
      </c>
      <c r="M92" s="278" t="s">
        <v>686</v>
      </c>
    </row>
    <row r="93" spans="2:13" x14ac:dyDescent="0.35">
      <c r="B93" s="268" t="s">
        <v>715</v>
      </c>
      <c r="C93" s="256"/>
      <c r="D93" s="256"/>
      <c r="E93" s="256"/>
      <c r="F93" s="256"/>
      <c r="G93" s="256"/>
      <c r="H93" s="256"/>
      <c r="I93" s="256"/>
      <c r="J93" s="256"/>
      <c r="K93" s="256"/>
      <c r="L93" s="256">
        <f>SUM(C93:K93)</f>
        <v>0</v>
      </c>
      <c r="M93" s="268" t="s">
        <v>384</v>
      </c>
    </row>
    <row r="94" spans="2:13" s="253" customFormat="1" x14ac:dyDescent="0.35">
      <c r="B94" s="275" t="s">
        <v>912</v>
      </c>
      <c r="C94" s="276"/>
      <c r="D94" s="276"/>
      <c r="E94" s="276"/>
      <c r="F94" s="276"/>
      <c r="G94" s="276"/>
      <c r="H94" s="276"/>
      <c r="I94" s="276"/>
      <c r="J94" s="276"/>
      <c r="K94" s="276"/>
      <c r="L94" s="258">
        <f>SUM(C94:K94)</f>
        <v>0</v>
      </c>
      <c r="M94" s="259"/>
    </row>
    <row r="95" spans="2:13" x14ac:dyDescent="0.35">
      <c r="B95" s="268" t="s">
        <v>716</v>
      </c>
      <c r="C95" s="256"/>
      <c r="D95" s="256"/>
      <c r="E95" s="256"/>
      <c r="F95" s="256"/>
      <c r="G95" s="256"/>
      <c r="H95" s="256"/>
      <c r="I95" s="256"/>
      <c r="J95" s="256"/>
      <c r="K95" s="256"/>
      <c r="L95" s="256">
        <f>SUM(C95:K95)</f>
        <v>0</v>
      </c>
      <c r="M95" s="268" t="s">
        <v>387</v>
      </c>
    </row>
    <row r="96" spans="2:13" s="253" customFormat="1" x14ac:dyDescent="0.35">
      <c r="B96" s="275" t="s">
        <v>913</v>
      </c>
      <c r="C96" s="276"/>
      <c r="D96" s="276"/>
      <c r="E96" s="276"/>
      <c r="F96" s="276"/>
      <c r="G96" s="276"/>
      <c r="H96" s="276"/>
      <c r="I96" s="276"/>
      <c r="J96" s="276"/>
      <c r="K96" s="276"/>
      <c r="L96" s="258">
        <f>SUM(C96:K96)</f>
        <v>0</v>
      </c>
      <c r="M96" s="259"/>
    </row>
    <row r="97" spans="2:13" x14ac:dyDescent="0.35">
      <c r="B97" s="273" t="s">
        <v>914</v>
      </c>
      <c r="C97" s="274"/>
      <c r="D97" s="274"/>
      <c r="E97" s="274"/>
      <c r="F97" s="274"/>
      <c r="G97" s="274"/>
      <c r="H97" s="274"/>
      <c r="I97" s="274"/>
      <c r="J97" s="274"/>
      <c r="K97" s="274"/>
      <c r="L97" s="274">
        <f t="shared" ref="L97" si="17">+L93-L95</f>
        <v>0</v>
      </c>
      <c r="M97" s="273" t="s">
        <v>687</v>
      </c>
    </row>
    <row r="98" spans="2:13" x14ac:dyDescent="0.35">
      <c r="B98" s="259"/>
      <c r="C98" s="258"/>
      <c r="D98" s="256"/>
      <c r="E98" s="256"/>
      <c r="F98" s="256"/>
      <c r="G98" s="256"/>
      <c r="H98" s="256"/>
      <c r="I98" s="256"/>
      <c r="J98" s="256"/>
      <c r="K98" s="256"/>
      <c r="L98" s="256">
        <f>SUM(C98:K98)</f>
        <v>0</v>
      </c>
      <c r="M98" s="268" t="s">
        <v>688</v>
      </c>
    </row>
    <row r="99" spans="2:13" x14ac:dyDescent="0.35">
      <c r="B99" s="259"/>
      <c r="C99" s="258"/>
      <c r="D99" s="256"/>
      <c r="E99" s="256"/>
      <c r="F99" s="256"/>
      <c r="G99" s="256"/>
      <c r="H99" s="256"/>
      <c r="I99" s="256"/>
      <c r="J99" s="256"/>
      <c r="K99" s="256"/>
      <c r="L99" s="256">
        <f>SUM(C99:K99)</f>
        <v>0</v>
      </c>
      <c r="M99" s="268" t="s">
        <v>689</v>
      </c>
    </row>
    <row r="100" spans="2:13" x14ac:dyDescent="0.35">
      <c r="B100" s="259"/>
      <c r="C100" s="279"/>
      <c r="D100" s="279"/>
      <c r="E100" s="279"/>
      <c r="F100" s="279"/>
      <c r="G100" s="279"/>
      <c r="H100" s="279"/>
      <c r="I100" s="279"/>
      <c r="J100" s="279"/>
      <c r="K100" s="279"/>
      <c r="L100" s="279">
        <f>SUM(C100:K100)</f>
        <v>0</v>
      </c>
      <c r="M100" s="278" t="s">
        <v>690</v>
      </c>
    </row>
    <row r="101" spans="2:13" x14ac:dyDescent="0.35">
      <c r="B101" s="268" t="s">
        <v>717</v>
      </c>
      <c r="C101" s="256"/>
      <c r="D101" s="256"/>
      <c r="E101" s="256"/>
      <c r="F101" s="256"/>
      <c r="G101" s="256"/>
      <c r="H101" s="256"/>
      <c r="I101" s="256"/>
      <c r="J101" s="256"/>
      <c r="K101" s="256"/>
      <c r="L101" s="256">
        <f>SUM(C101:K101)</f>
        <v>0</v>
      </c>
      <c r="M101" s="268" t="s">
        <v>440</v>
      </c>
    </row>
    <row r="102" spans="2:13" x14ac:dyDescent="0.35">
      <c r="B102" s="273" t="s">
        <v>915</v>
      </c>
      <c r="C102" s="274"/>
      <c r="D102" s="274"/>
      <c r="E102" s="274"/>
      <c r="F102" s="274"/>
      <c r="G102" s="274"/>
      <c r="H102" s="274"/>
      <c r="I102" s="274"/>
      <c r="J102" s="274"/>
      <c r="K102" s="274"/>
      <c r="L102" s="274">
        <f t="shared" ref="L102" si="18">+L92+L97-L101+L100</f>
        <v>0</v>
      </c>
      <c r="M102" s="273"/>
    </row>
    <row r="103" spans="2:13" x14ac:dyDescent="0.35">
      <c r="B103" s="268" t="s">
        <v>916</v>
      </c>
      <c r="C103" s="256"/>
      <c r="D103" s="256"/>
      <c r="E103" s="256"/>
      <c r="F103" s="256"/>
      <c r="G103" s="256"/>
      <c r="H103" s="256"/>
      <c r="I103" s="256"/>
      <c r="J103" s="256"/>
      <c r="K103" s="256"/>
      <c r="L103" s="258">
        <f>SUM(C103:K103)</f>
        <v>0</v>
      </c>
      <c r="M103" s="259"/>
    </row>
    <row r="104" spans="2:13" x14ac:dyDescent="0.35">
      <c r="B104" s="280" t="s">
        <v>917</v>
      </c>
      <c r="C104" s="281">
        <f>+C102+C103</f>
        <v>0</v>
      </c>
      <c r="D104" s="281">
        <f t="shared" ref="D104:L104" si="19">+D102+D103</f>
        <v>0</v>
      </c>
      <c r="E104" s="281">
        <f t="shared" si="19"/>
        <v>0</v>
      </c>
      <c r="F104" s="281">
        <f t="shared" si="19"/>
        <v>0</v>
      </c>
      <c r="G104" s="281">
        <f t="shared" si="19"/>
        <v>0</v>
      </c>
      <c r="H104" s="281">
        <f>+H102+H103</f>
        <v>0</v>
      </c>
      <c r="I104" s="281">
        <f>+I102+I103</f>
        <v>0</v>
      </c>
      <c r="J104" s="281">
        <f>+J102+J103</f>
        <v>0</v>
      </c>
      <c r="K104" s="281">
        <f t="shared" si="19"/>
        <v>0</v>
      </c>
      <c r="L104" s="281">
        <f t="shared" si="19"/>
        <v>0</v>
      </c>
      <c r="M104" s="280" t="s">
        <v>21</v>
      </c>
    </row>
    <row r="115" spans="2:2" x14ac:dyDescent="0.3">
      <c r="B115" s="84"/>
    </row>
    <row r="116" spans="2:2" x14ac:dyDescent="0.3">
      <c r="B116" s="84"/>
    </row>
    <row r="117" spans="2:2" x14ac:dyDescent="0.3">
      <c r="B117" s="84"/>
    </row>
    <row r="118" spans="2:2" x14ac:dyDescent="0.3">
      <c r="B118" s="84"/>
    </row>
    <row r="119" spans="2:2" x14ac:dyDescent="0.3">
      <c r="B119" s="84"/>
    </row>
    <row r="120" spans="2:2" x14ac:dyDescent="0.3">
      <c r="B120" s="84"/>
    </row>
    <row r="121" spans="2:2" x14ac:dyDescent="0.3">
      <c r="B121" s="84"/>
    </row>
    <row r="122" spans="2:2" x14ac:dyDescent="0.3">
      <c r="B122" s="84"/>
    </row>
    <row r="123" spans="2:2" x14ac:dyDescent="0.3">
      <c r="B123" s="84"/>
    </row>
    <row r="124" spans="2:2" x14ac:dyDescent="0.3">
      <c r="B124" s="84"/>
    </row>
    <row r="125" spans="2:2" x14ac:dyDescent="0.3">
      <c r="B125" s="84"/>
    </row>
    <row r="126" spans="2:2" x14ac:dyDescent="0.3">
      <c r="B126" s="84"/>
    </row>
    <row r="127" spans="2:2" x14ac:dyDescent="0.3">
      <c r="B127" s="84"/>
    </row>
    <row r="128" spans="2:2" x14ac:dyDescent="0.3">
      <c r="B128" s="84"/>
    </row>
    <row r="129" spans="2:2" x14ac:dyDescent="0.3">
      <c r="B129" s="84"/>
    </row>
    <row r="130" spans="2:2" x14ac:dyDescent="0.3">
      <c r="B130" s="84"/>
    </row>
    <row r="131" spans="2:2" x14ac:dyDescent="0.3">
      <c r="B131" s="84"/>
    </row>
    <row r="132" spans="2:2" x14ac:dyDescent="0.3">
      <c r="B132" s="84"/>
    </row>
    <row r="133" spans="2:2" x14ac:dyDescent="0.3">
      <c r="B133" s="84"/>
    </row>
    <row r="134" spans="2:2" x14ac:dyDescent="0.3">
      <c r="B134" s="84"/>
    </row>
    <row r="135" spans="2:2" x14ac:dyDescent="0.3">
      <c r="B135" s="84"/>
    </row>
  </sheetData>
  <mergeCells count="36">
    <mergeCell ref="K34:K36"/>
    <mergeCell ref="L34:L36"/>
    <mergeCell ref="M34:M36"/>
    <mergeCell ref="M68:M70"/>
    <mergeCell ref="G68:G70"/>
    <mergeCell ref="H68:H70"/>
    <mergeCell ref="I68:I70"/>
    <mergeCell ref="J68:J70"/>
    <mergeCell ref="K68:K70"/>
    <mergeCell ref="L68:L70"/>
    <mergeCell ref="L5:L7"/>
    <mergeCell ref="M5:M7"/>
    <mergeCell ref="G34:G36"/>
    <mergeCell ref="H34:H36"/>
    <mergeCell ref="B68:B70"/>
    <mergeCell ref="C68:C70"/>
    <mergeCell ref="D68:D70"/>
    <mergeCell ref="E68:E70"/>
    <mergeCell ref="F68:F70"/>
    <mergeCell ref="B34:B36"/>
    <mergeCell ref="C34:C36"/>
    <mergeCell ref="D34:D36"/>
    <mergeCell ref="E34:E36"/>
    <mergeCell ref="F34:F36"/>
    <mergeCell ref="I34:I36"/>
    <mergeCell ref="J34:J36"/>
    <mergeCell ref="G5:G7"/>
    <mergeCell ref="H5:H7"/>
    <mergeCell ref="I5:I7"/>
    <mergeCell ref="J5:J7"/>
    <mergeCell ref="K5:K7"/>
    <mergeCell ref="B5:B7"/>
    <mergeCell ref="C5:C7"/>
    <mergeCell ref="D5:D7"/>
    <mergeCell ref="E5:E7"/>
    <mergeCell ref="F5:F7"/>
  </mergeCells>
  <pageMargins left="0.23622047244094491" right="0.23622047244094491" top="0.74803149606299213" bottom="0.74803149606299213" header="0.31496062992125984" footer="0.31496062992125984"/>
  <pageSetup paperSize="8" scale="56" orientation="landscape" r:id="rId1"/>
  <headerFooter>
    <oddHeader>&amp;RAnn. "X" all'All. "A" alla delibera n. 6/2026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A8A63-D99E-4FAB-8DCB-5ED830D50BEB}">
  <sheetPr>
    <tabColor theme="4"/>
  </sheetPr>
  <dimension ref="A2:S80"/>
  <sheetViews>
    <sheetView showGridLines="0" topLeftCell="A17" zoomScale="70" zoomScaleNormal="70" workbookViewId="0">
      <selection activeCell="H63" sqref="H63"/>
    </sheetView>
  </sheetViews>
  <sheetFormatPr defaultColWidth="8.453125" defaultRowHeight="13" x14ac:dyDescent="0.35"/>
  <cols>
    <col min="1" max="2" width="2.54296875" style="102" customWidth="1"/>
    <col min="3" max="3" width="78.7265625" style="102" customWidth="1"/>
    <col min="4" max="15" width="11.7265625" style="102" customWidth="1"/>
    <col min="16" max="16384" width="8.453125" style="102"/>
  </cols>
  <sheetData>
    <row r="2" spans="1:19" s="99" customFormat="1" ht="21" x14ac:dyDescent="0.35">
      <c r="B2" s="1"/>
      <c r="C2" s="2" t="s">
        <v>718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5" spans="1:19" s="101" customFormat="1" ht="18.5" x14ac:dyDescent="0.35">
      <c r="A5" s="24"/>
      <c r="B5" s="22"/>
      <c r="C5" s="22" t="s">
        <v>155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customFormat="1" ht="14.5" x14ac:dyDescent="0.35"/>
    <row r="7" spans="1:19" ht="18.5" x14ac:dyDescent="0.35">
      <c r="C7" s="131" t="s">
        <v>155</v>
      </c>
    </row>
    <row r="8" spans="1:19" x14ac:dyDescent="0.35">
      <c r="C8" s="103" t="s">
        <v>791</v>
      </c>
      <c r="D8" s="3"/>
      <c r="F8" s="45"/>
    </row>
    <row r="9" spans="1:19" x14ac:dyDescent="0.35">
      <c r="C9" s="103" t="s">
        <v>790</v>
      </c>
      <c r="D9" s="3"/>
      <c r="F9" s="55"/>
    </row>
    <row r="10" spans="1:19" x14ac:dyDescent="0.35">
      <c r="C10" s="103" t="s">
        <v>792</v>
      </c>
      <c r="D10" s="3"/>
      <c r="F10" s="55"/>
    </row>
    <row r="11" spans="1:19" x14ac:dyDescent="0.35">
      <c r="C11" s="103" t="s">
        <v>793</v>
      </c>
      <c r="D11" s="3"/>
      <c r="F11" s="55"/>
    </row>
    <row r="12" spans="1:19" x14ac:dyDescent="0.35">
      <c r="C12" s="103" t="s">
        <v>794</v>
      </c>
      <c r="D12" s="3"/>
      <c r="F12" s="55"/>
    </row>
    <row r="13" spans="1:19" x14ac:dyDescent="0.35">
      <c r="C13" s="103" t="s">
        <v>795</v>
      </c>
      <c r="D13" s="3"/>
      <c r="F13" s="55"/>
    </row>
    <row r="14" spans="1:19" x14ac:dyDescent="0.35">
      <c r="C14" s="103" t="s">
        <v>796</v>
      </c>
      <c r="D14" s="3"/>
      <c r="F14" s="55"/>
    </row>
    <row r="15" spans="1:19" x14ac:dyDescent="0.35">
      <c r="C15" s="103" t="s">
        <v>797</v>
      </c>
      <c r="D15" s="3"/>
      <c r="F15" s="55"/>
    </row>
    <row r="16" spans="1:19" x14ac:dyDescent="0.35">
      <c r="C16" s="103" t="s">
        <v>798</v>
      </c>
      <c r="D16" s="3"/>
      <c r="F16" s="55"/>
    </row>
    <row r="17" spans="1:19" x14ac:dyDescent="0.35">
      <c r="C17" s="103" t="s">
        <v>799</v>
      </c>
      <c r="D17" s="3"/>
      <c r="F17" s="55"/>
    </row>
    <row r="18" spans="1:19" x14ac:dyDescent="0.35">
      <c r="C18" s="104"/>
      <c r="F18" s="55"/>
    </row>
    <row r="19" spans="1:19" s="101" customFormat="1" ht="18.5" x14ac:dyDescent="0.35">
      <c r="A19" s="24"/>
      <c r="B19" s="22"/>
      <c r="C19" s="22" t="s">
        <v>719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</row>
    <row r="20" spans="1:19" x14ac:dyDescent="0.35">
      <c r="C20" s="104"/>
    </row>
    <row r="21" spans="1:19" x14ac:dyDescent="0.35">
      <c r="C21" s="105" t="s">
        <v>720</v>
      </c>
      <c r="D21" s="106" t="s">
        <v>721</v>
      </c>
      <c r="E21" s="106" t="s">
        <v>722</v>
      </c>
      <c r="F21" s="106" t="s">
        <v>723</v>
      </c>
      <c r="G21" s="106" t="s">
        <v>724</v>
      </c>
    </row>
    <row r="22" spans="1:19" x14ac:dyDescent="0.35">
      <c r="C22" s="107" t="s">
        <v>803</v>
      </c>
      <c r="D22" s="4"/>
      <c r="E22" s="5"/>
      <c r="F22" s="5"/>
      <c r="G22" s="5"/>
    </row>
    <row r="23" spans="1:19" x14ac:dyDescent="0.35">
      <c r="C23" s="108" t="s">
        <v>804</v>
      </c>
      <c r="D23" s="3"/>
      <c r="E23" s="6"/>
      <c r="F23" s="6"/>
      <c r="G23" s="6"/>
      <c r="H23" s="109"/>
    </row>
    <row r="24" spans="1:19" x14ac:dyDescent="0.35">
      <c r="C24" s="108" t="s">
        <v>805</v>
      </c>
      <c r="D24" s="3"/>
      <c r="E24" s="6"/>
      <c r="F24" s="6"/>
      <c r="G24" s="6"/>
      <c r="H24" s="109"/>
    </row>
    <row r="25" spans="1:19" x14ac:dyDescent="0.35">
      <c r="C25" s="108" t="s">
        <v>806</v>
      </c>
      <c r="D25" s="3"/>
      <c r="E25" s="6"/>
      <c r="F25" s="6"/>
      <c r="G25" s="6"/>
      <c r="H25" s="109"/>
    </row>
    <row r="26" spans="1:19" x14ac:dyDescent="0.35">
      <c r="C26" s="108" t="s">
        <v>801</v>
      </c>
      <c r="D26" s="3"/>
      <c r="E26" s="6"/>
      <c r="F26" s="6"/>
      <c r="G26" s="6"/>
      <c r="H26" s="109"/>
    </row>
    <row r="27" spans="1:19" x14ac:dyDescent="0.35">
      <c r="C27" s="108" t="s">
        <v>802</v>
      </c>
      <c r="D27" s="3"/>
      <c r="E27" s="6"/>
      <c r="F27" s="6"/>
      <c r="G27" s="6"/>
      <c r="H27" s="109"/>
    </row>
    <row r="28" spans="1:19" x14ac:dyDescent="0.35">
      <c r="F28" s="109"/>
    </row>
    <row r="29" spans="1:19" s="101" customFormat="1" ht="18.5" x14ac:dyDescent="0.35">
      <c r="A29" s="24"/>
      <c r="B29" s="22"/>
      <c r="C29" s="22" t="s">
        <v>725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1" spans="1:19" ht="30" customHeight="1" x14ac:dyDescent="0.35">
      <c r="C31" s="110"/>
      <c r="D31" s="307" t="s">
        <v>819</v>
      </c>
      <c r="E31" s="308"/>
      <c r="F31" s="308"/>
      <c r="G31" s="308"/>
      <c r="H31" s="308"/>
      <c r="I31" s="309"/>
      <c r="J31" s="307" t="s">
        <v>820</v>
      </c>
      <c r="K31" s="308"/>
      <c r="L31" s="308"/>
      <c r="M31" s="308"/>
      <c r="N31" s="308"/>
      <c r="O31" s="309"/>
    </row>
    <row r="32" spans="1:19" x14ac:dyDescent="0.35">
      <c r="C32" s="110"/>
      <c r="D32" s="110" t="s">
        <v>726</v>
      </c>
      <c r="E32" s="110" t="s">
        <v>727</v>
      </c>
      <c r="F32" s="110">
        <v>3</v>
      </c>
      <c r="G32" s="110">
        <v>4</v>
      </c>
      <c r="H32" s="110">
        <v>5</v>
      </c>
      <c r="I32" s="110" t="s">
        <v>728</v>
      </c>
      <c r="J32" s="110" t="s">
        <v>726</v>
      </c>
      <c r="K32" s="110" t="s">
        <v>727</v>
      </c>
      <c r="L32" s="110">
        <v>3</v>
      </c>
      <c r="M32" s="110">
        <v>4</v>
      </c>
      <c r="N32" s="110">
        <v>5</v>
      </c>
      <c r="O32" s="110" t="s">
        <v>728</v>
      </c>
    </row>
    <row r="33" spans="3:16" x14ac:dyDescent="0.35">
      <c r="C33" s="111" t="s">
        <v>729</v>
      </c>
      <c r="D33" s="4"/>
      <c r="E33" s="5"/>
      <c r="F33" s="5"/>
      <c r="G33" s="5"/>
      <c r="H33" s="5"/>
      <c r="I33" s="7">
        <f>SUM(D33:H33)</f>
        <v>0</v>
      </c>
      <c r="J33" s="5"/>
      <c r="K33" s="5"/>
      <c r="L33" s="5"/>
      <c r="M33" s="5"/>
      <c r="N33" s="5"/>
      <c r="O33" s="7">
        <f>SUM(J33:N33)</f>
        <v>0</v>
      </c>
    </row>
    <row r="34" spans="3:16" x14ac:dyDescent="0.35">
      <c r="C34" s="111" t="s">
        <v>730</v>
      </c>
      <c r="D34" s="3"/>
      <c r="E34" s="6"/>
      <c r="F34" s="6"/>
      <c r="G34" s="6"/>
      <c r="H34" s="6"/>
      <c r="I34" s="7">
        <f t="shared" ref="I34:I48" si="0">SUM(D34:H34)</f>
        <v>0</v>
      </c>
      <c r="J34" s="6"/>
      <c r="K34" s="6"/>
      <c r="L34" s="6"/>
      <c r="M34" s="6"/>
      <c r="N34" s="6"/>
      <c r="O34" s="7">
        <f t="shared" ref="O34:O45" si="1">SUM(J34:N34)</f>
        <v>0</v>
      </c>
    </row>
    <row r="35" spans="3:16" x14ac:dyDescent="0.35">
      <c r="C35" s="111" t="s">
        <v>731</v>
      </c>
      <c r="D35" s="3"/>
      <c r="E35" s="6"/>
      <c r="F35" s="6"/>
      <c r="G35" s="6"/>
      <c r="H35" s="6"/>
      <c r="I35" s="7">
        <f t="shared" si="0"/>
        <v>0</v>
      </c>
      <c r="J35" s="6"/>
      <c r="K35" s="6"/>
      <c r="L35" s="6"/>
      <c r="M35" s="6"/>
      <c r="N35" s="6"/>
      <c r="O35" s="7">
        <f t="shared" si="1"/>
        <v>0</v>
      </c>
    </row>
    <row r="36" spans="3:16" x14ac:dyDescent="0.35">
      <c r="C36" s="111" t="s">
        <v>732</v>
      </c>
      <c r="D36" s="3"/>
      <c r="E36" s="6"/>
      <c r="F36" s="6"/>
      <c r="G36" s="6"/>
      <c r="H36" s="6"/>
      <c r="I36" s="7">
        <f t="shared" si="0"/>
        <v>0</v>
      </c>
      <c r="J36" s="6"/>
      <c r="K36" s="6"/>
      <c r="L36" s="6"/>
      <c r="M36" s="6"/>
      <c r="N36" s="6"/>
      <c r="O36" s="7">
        <f t="shared" si="1"/>
        <v>0</v>
      </c>
    </row>
    <row r="37" spans="3:16" x14ac:dyDescent="0.35">
      <c r="C37" s="111" t="s">
        <v>733</v>
      </c>
      <c r="D37" s="3"/>
      <c r="E37" s="6"/>
      <c r="F37" s="6"/>
      <c r="G37" s="6"/>
      <c r="H37" s="6"/>
      <c r="I37" s="7">
        <f t="shared" si="0"/>
        <v>0</v>
      </c>
      <c r="J37" s="6"/>
      <c r="K37" s="6"/>
      <c r="L37" s="6"/>
      <c r="M37" s="6"/>
      <c r="N37" s="6"/>
      <c r="O37" s="7">
        <f t="shared" si="1"/>
        <v>0</v>
      </c>
    </row>
    <row r="38" spans="3:16" x14ac:dyDescent="0.35">
      <c r="C38" s="111" t="s">
        <v>734</v>
      </c>
      <c r="D38" s="3"/>
      <c r="E38" s="6"/>
      <c r="F38" s="6"/>
      <c r="G38" s="6"/>
      <c r="H38" s="6"/>
      <c r="I38" s="7">
        <f t="shared" si="0"/>
        <v>0</v>
      </c>
      <c r="J38" s="6"/>
      <c r="K38" s="6"/>
      <c r="L38" s="6"/>
      <c r="M38" s="6"/>
      <c r="N38" s="6"/>
      <c r="O38" s="7">
        <f t="shared" si="1"/>
        <v>0</v>
      </c>
    </row>
    <row r="39" spans="3:16" x14ac:dyDescent="0.35">
      <c r="C39" s="111" t="s">
        <v>735</v>
      </c>
      <c r="D39" s="3"/>
      <c r="E39" s="6"/>
      <c r="F39" s="6"/>
      <c r="G39" s="6"/>
      <c r="H39" s="6"/>
      <c r="I39" s="7">
        <f t="shared" si="0"/>
        <v>0</v>
      </c>
      <c r="J39" s="6"/>
      <c r="K39" s="6"/>
      <c r="L39" s="6"/>
      <c r="M39" s="6"/>
      <c r="N39" s="6"/>
      <c r="O39" s="7">
        <f t="shared" si="1"/>
        <v>0</v>
      </c>
    </row>
    <row r="40" spans="3:16" x14ac:dyDescent="0.35">
      <c r="C40" s="111" t="s">
        <v>736</v>
      </c>
      <c r="D40" s="3"/>
      <c r="E40" s="6"/>
      <c r="F40" s="6"/>
      <c r="G40" s="6"/>
      <c r="H40" s="6"/>
      <c r="I40" s="7">
        <f t="shared" si="0"/>
        <v>0</v>
      </c>
      <c r="J40" s="6"/>
      <c r="K40" s="6"/>
      <c r="L40" s="6"/>
      <c r="M40" s="6"/>
      <c r="N40" s="6"/>
      <c r="O40" s="7">
        <f t="shared" si="1"/>
        <v>0</v>
      </c>
    </row>
    <row r="41" spans="3:16" x14ac:dyDescent="0.35">
      <c r="C41" s="111" t="s">
        <v>737</v>
      </c>
      <c r="D41" s="3"/>
      <c r="E41" s="6"/>
      <c r="F41" s="6"/>
      <c r="G41" s="6"/>
      <c r="H41" s="6"/>
      <c r="I41" s="7">
        <f t="shared" si="0"/>
        <v>0</v>
      </c>
      <c r="J41" s="6"/>
      <c r="K41" s="6"/>
      <c r="L41" s="6"/>
      <c r="M41" s="6"/>
      <c r="N41" s="6"/>
      <c r="O41" s="7">
        <f t="shared" si="1"/>
        <v>0</v>
      </c>
    </row>
    <row r="42" spans="3:16" x14ac:dyDescent="0.35">
      <c r="C42" s="111" t="s">
        <v>738</v>
      </c>
      <c r="D42" s="3"/>
      <c r="E42" s="6"/>
      <c r="F42" s="6"/>
      <c r="G42" s="6"/>
      <c r="H42" s="6"/>
      <c r="I42" s="7">
        <f t="shared" si="0"/>
        <v>0</v>
      </c>
      <c r="J42" s="6"/>
      <c r="K42" s="6"/>
      <c r="L42" s="6"/>
      <c r="M42" s="6"/>
      <c r="N42" s="6"/>
      <c r="O42" s="7">
        <f t="shared" si="1"/>
        <v>0</v>
      </c>
    </row>
    <row r="43" spans="3:16" x14ac:dyDescent="0.35">
      <c r="C43" s="111" t="s">
        <v>739</v>
      </c>
      <c r="D43" s="3"/>
      <c r="E43" s="6"/>
      <c r="F43" s="6"/>
      <c r="G43" s="6"/>
      <c r="H43" s="6"/>
      <c r="I43" s="7">
        <f t="shared" si="0"/>
        <v>0</v>
      </c>
      <c r="J43" s="6"/>
      <c r="K43" s="6"/>
      <c r="L43" s="6"/>
      <c r="M43" s="6"/>
      <c r="N43" s="6"/>
      <c r="O43" s="7">
        <f t="shared" si="1"/>
        <v>0</v>
      </c>
    </row>
    <row r="44" spans="3:16" ht="13.5" thickBot="1" x14ac:dyDescent="0.4">
      <c r="C44" s="112" t="s">
        <v>740</v>
      </c>
      <c r="D44" s="8"/>
      <c r="E44" s="9"/>
      <c r="F44" s="9"/>
      <c r="G44" s="9"/>
      <c r="H44" s="9"/>
      <c r="I44" s="10">
        <f t="shared" si="0"/>
        <v>0</v>
      </c>
      <c r="J44" s="9"/>
      <c r="K44" s="9"/>
      <c r="L44" s="9"/>
      <c r="M44" s="9"/>
      <c r="N44" s="9"/>
      <c r="O44" s="10">
        <f t="shared" si="1"/>
        <v>0</v>
      </c>
    </row>
    <row r="45" spans="3:16" x14ac:dyDescent="0.35">
      <c r="C45" s="113" t="s">
        <v>741</v>
      </c>
      <c r="D45" s="11">
        <f>SUM(D33:D44)</f>
        <v>0</v>
      </c>
      <c r="E45" s="11">
        <f t="shared" ref="E45:N45" si="2">SUM(E33:E44)</f>
        <v>0</v>
      </c>
      <c r="F45" s="11">
        <f t="shared" si="2"/>
        <v>0</v>
      </c>
      <c r="G45" s="11">
        <f t="shared" si="2"/>
        <v>0</v>
      </c>
      <c r="H45" s="11">
        <f t="shared" si="2"/>
        <v>0</v>
      </c>
      <c r="I45" s="11">
        <f t="shared" si="0"/>
        <v>0</v>
      </c>
      <c r="J45" s="11">
        <f t="shared" si="2"/>
        <v>0</v>
      </c>
      <c r="K45" s="11">
        <f t="shared" si="2"/>
        <v>0</v>
      </c>
      <c r="L45" s="11">
        <f t="shared" si="2"/>
        <v>0</v>
      </c>
      <c r="M45" s="11">
        <f t="shared" si="2"/>
        <v>0</v>
      </c>
      <c r="N45" s="11">
        <f t="shared" si="2"/>
        <v>0</v>
      </c>
      <c r="O45" s="11">
        <f t="shared" si="1"/>
        <v>0</v>
      </c>
    </row>
    <row r="46" spans="3:16" ht="13.5" thickBot="1" x14ac:dyDescent="0.4">
      <c r="C46" s="108" t="s">
        <v>742</v>
      </c>
      <c r="D46" s="6"/>
      <c r="E46" s="6"/>
      <c r="F46" s="6"/>
      <c r="G46" s="6"/>
      <c r="H46" s="6"/>
      <c r="I46" s="7">
        <f t="shared" si="0"/>
        <v>0</v>
      </c>
      <c r="J46" s="6"/>
      <c r="K46" s="6"/>
      <c r="L46" s="6"/>
      <c r="M46" s="6"/>
      <c r="N46" s="6"/>
      <c r="O46" s="10">
        <f>SUM(J46:N46)</f>
        <v>0</v>
      </c>
      <c r="P46" s="109"/>
    </row>
    <row r="47" spans="3:16" ht="13.5" thickBot="1" x14ac:dyDescent="0.4">
      <c r="C47" s="114" t="s">
        <v>743</v>
      </c>
      <c r="D47" s="12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</row>
    <row r="48" spans="3:16" ht="13.5" thickBot="1" x14ac:dyDescent="0.4">
      <c r="C48" s="113" t="s">
        <v>744</v>
      </c>
      <c r="D48" s="14">
        <f>D45+D47</f>
        <v>0</v>
      </c>
      <c r="E48" s="14">
        <f t="shared" ref="E48:H48" si="3">E45+E47</f>
        <v>0</v>
      </c>
      <c r="F48" s="14">
        <f t="shared" si="3"/>
        <v>0</v>
      </c>
      <c r="G48" s="14">
        <f t="shared" si="3"/>
        <v>0</v>
      </c>
      <c r="H48" s="14">
        <f t="shared" si="3"/>
        <v>0</v>
      </c>
      <c r="I48" s="14">
        <f t="shared" si="0"/>
        <v>0</v>
      </c>
      <c r="J48" s="13"/>
      <c r="K48" s="13"/>
      <c r="L48" s="13"/>
      <c r="M48" s="13"/>
      <c r="N48" s="13"/>
      <c r="O48" s="13"/>
    </row>
    <row r="49" spans="1:19" ht="13.5" thickBot="1" x14ac:dyDescent="0.4">
      <c r="C49" s="132" t="s">
        <v>821</v>
      </c>
      <c r="D49" s="12"/>
      <c r="E49" s="13"/>
      <c r="F49" s="13"/>
      <c r="G49" s="13"/>
      <c r="H49" s="13"/>
      <c r="I49" s="13"/>
      <c r="J49" s="6"/>
      <c r="K49" s="6"/>
      <c r="L49" s="6"/>
      <c r="M49" s="6"/>
      <c r="N49" s="6"/>
      <c r="O49" s="10">
        <f>SUM(J49:N49)</f>
        <v>0</v>
      </c>
    </row>
    <row r="51" spans="1:19" s="101" customFormat="1" ht="18.5" x14ac:dyDescent="0.35">
      <c r="A51" s="24"/>
      <c r="B51" s="22"/>
      <c r="C51" s="22" t="s">
        <v>745</v>
      </c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3" spans="1:19" x14ac:dyDescent="0.35">
      <c r="C53" s="105" t="s">
        <v>807</v>
      </c>
    </row>
    <row r="54" spans="1:19" x14ac:dyDescent="0.35">
      <c r="C54" s="108" t="s">
        <v>808</v>
      </c>
      <c r="D54" s="3"/>
    </row>
    <row r="55" spans="1:19" x14ac:dyDescent="0.35">
      <c r="C55" s="108" t="s">
        <v>809</v>
      </c>
      <c r="D55" s="3"/>
    </row>
    <row r="56" spans="1:19" x14ac:dyDescent="0.35">
      <c r="C56" s="108" t="s">
        <v>810</v>
      </c>
      <c r="D56" s="3"/>
    </row>
    <row r="57" spans="1:19" x14ac:dyDescent="0.35">
      <c r="C57" s="108" t="s">
        <v>811</v>
      </c>
      <c r="D57" s="3"/>
    </row>
    <row r="58" spans="1:19" x14ac:dyDescent="0.35">
      <c r="C58" s="108" t="s">
        <v>812</v>
      </c>
      <c r="D58" s="3"/>
    </row>
    <row r="59" spans="1:19" x14ac:dyDescent="0.35">
      <c r="C59" s="108" t="s">
        <v>813</v>
      </c>
      <c r="D59" s="3"/>
    </row>
    <row r="60" spans="1:19" x14ac:dyDescent="0.35">
      <c r="C60" s="108" t="s">
        <v>814</v>
      </c>
      <c r="D60" s="3"/>
    </row>
    <row r="61" spans="1:19" x14ac:dyDescent="0.35">
      <c r="C61" s="108" t="s">
        <v>815</v>
      </c>
      <c r="D61" s="3"/>
    </row>
    <row r="62" spans="1:19" x14ac:dyDescent="0.35">
      <c r="C62" s="108" t="s">
        <v>925</v>
      </c>
      <c r="D62" s="3"/>
    </row>
    <row r="63" spans="1:19" x14ac:dyDescent="0.35">
      <c r="C63" s="108" t="s">
        <v>926</v>
      </c>
      <c r="D63" s="3"/>
    </row>
    <row r="64" spans="1:19" x14ac:dyDescent="0.35">
      <c r="C64" s="108" t="s">
        <v>927</v>
      </c>
      <c r="D64" s="3"/>
    </row>
    <row r="65" spans="3:4" x14ac:dyDescent="0.35">
      <c r="C65" s="108" t="s">
        <v>746</v>
      </c>
      <c r="D65" s="3"/>
    </row>
    <row r="66" spans="3:4" x14ac:dyDescent="0.35">
      <c r="C66" s="108" t="s">
        <v>816</v>
      </c>
      <c r="D66" s="3"/>
    </row>
    <row r="67" spans="3:4" x14ac:dyDescent="0.35">
      <c r="C67" s="108" t="s">
        <v>747</v>
      </c>
      <c r="D67" s="3"/>
    </row>
    <row r="68" spans="3:4" x14ac:dyDescent="0.35">
      <c r="C68" s="108" t="s">
        <v>748</v>
      </c>
      <c r="D68" s="3"/>
    </row>
    <row r="69" spans="3:4" x14ac:dyDescent="0.35">
      <c r="C69" s="108" t="s">
        <v>817</v>
      </c>
      <c r="D69" s="3"/>
    </row>
    <row r="70" spans="3:4" x14ac:dyDescent="0.35">
      <c r="C70" s="108" t="s">
        <v>818</v>
      </c>
      <c r="D70" s="3"/>
    </row>
    <row r="80" spans="3:4" ht="14.25" customHeight="1" x14ac:dyDescent="0.35"/>
  </sheetData>
  <mergeCells count="2">
    <mergeCell ref="J31:O31"/>
    <mergeCell ref="D31:I3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&amp;RAnn. "X" all'All. "A" alla delibera n. 6/2026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2AD5-8A13-4F6F-978B-0205E721EE02}">
  <sheetPr>
    <tabColor rgb="FF7030A0"/>
  </sheetPr>
  <dimension ref="B1:T44"/>
  <sheetViews>
    <sheetView showGridLines="0" zoomScale="80" zoomScaleNormal="80" workbookViewId="0">
      <selection activeCell="T4" sqref="T4"/>
    </sheetView>
  </sheetViews>
  <sheetFormatPr defaultColWidth="9.26953125" defaultRowHeight="14.5" x14ac:dyDescent="0.35"/>
  <cols>
    <col min="1" max="1" width="2.7265625" style="117" customWidth="1"/>
    <col min="2" max="2" width="12.7265625" style="118" customWidth="1"/>
    <col min="3" max="3" width="12.7265625" style="119" customWidth="1"/>
    <col min="4" max="4" width="8.7265625" style="118" customWidth="1"/>
    <col min="5" max="5" width="12.7265625" style="118" customWidth="1"/>
    <col min="6" max="6" width="12.7265625" style="120" customWidth="1"/>
    <col min="7" max="7" width="12.7265625" style="118" customWidth="1"/>
    <col min="8" max="8" width="20.7265625" style="118" customWidth="1"/>
    <col min="9" max="9" width="12.7265625" style="118" customWidth="1"/>
    <col min="10" max="19" width="15.7265625" style="121" customWidth="1"/>
    <col min="20" max="20" width="20.7265625" style="121" customWidth="1"/>
    <col min="21" max="16384" width="9.26953125" style="117"/>
  </cols>
  <sheetData>
    <row r="1" spans="2:20" s="102" customFormat="1" ht="13" x14ac:dyDescent="0.35"/>
    <row r="2" spans="2:20" s="99" customFormat="1" ht="21" x14ac:dyDescent="0.35">
      <c r="B2" s="2" t="s">
        <v>718</v>
      </c>
      <c r="C2" s="2"/>
      <c r="D2" s="2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2:20" s="99" customFormat="1" ht="21" x14ac:dyDescent="0.35"/>
    <row r="4" spans="2:20" s="285" customFormat="1" ht="64.900000000000006" customHeight="1" x14ac:dyDescent="0.35">
      <c r="B4" s="295" t="s">
        <v>749</v>
      </c>
      <c r="C4" s="295" t="s">
        <v>750</v>
      </c>
      <c r="D4" s="295" t="s">
        <v>751</v>
      </c>
      <c r="E4" s="295" t="s">
        <v>752</v>
      </c>
      <c r="F4" s="295" t="s">
        <v>753</v>
      </c>
      <c r="G4" s="295" t="s">
        <v>754</v>
      </c>
      <c r="H4" s="295" t="s">
        <v>755</v>
      </c>
      <c r="I4" s="295" t="s">
        <v>756</v>
      </c>
      <c r="J4" s="295" t="s">
        <v>757</v>
      </c>
      <c r="K4" s="295" t="s">
        <v>758</v>
      </c>
      <c r="L4" s="295" t="s">
        <v>759</v>
      </c>
      <c r="M4" s="295" t="s">
        <v>760</v>
      </c>
      <c r="N4" s="295" t="s">
        <v>761</v>
      </c>
      <c r="O4" s="295" t="s">
        <v>762</v>
      </c>
      <c r="P4" s="295" t="s">
        <v>763</v>
      </c>
      <c r="Q4" s="295" t="s">
        <v>764</v>
      </c>
      <c r="R4" s="296" t="s">
        <v>919</v>
      </c>
      <c r="S4" s="296" t="s">
        <v>920</v>
      </c>
      <c r="T4" s="296" t="s">
        <v>765</v>
      </c>
    </row>
    <row r="5" spans="2:20" s="284" customFormat="1" ht="13" x14ac:dyDescent="0.3">
      <c r="B5" s="290" t="s">
        <v>766</v>
      </c>
      <c r="C5" s="291">
        <v>45385</v>
      </c>
      <c r="D5" s="290" t="s">
        <v>767</v>
      </c>
      <c r="E5" s="290" t="s">
        <v>768</v>
      </c>
      <c r="F5" s="290" t="s">
        <v>769</v>
      </c>
      <c r="G5" s="290" t="s">
        <v>770</v>
      </c>
      <c r="H5" s="290" t="s">
        <v>771</v>
      </c>
      <c r="I5" s="290" t="s">
        <v>726</v>
      </c>
      <c r="J5" s="292">
        <v>25.03</v>
      </c>
      <c r="K5" s="292">
        <v>0</v>
      </c>
      <c r="L5" s="292">
        <v>25</v>
      </c>
      <c r="M5" s="292">
        <v>0</v>
      </c>
      <c r="N5" s="292">
        <v>1.88734</v>
      </c>
      <c r="O5" s="292">
        <v>1.91</v>
      </c>
      <c r="P5" s="292"/>
      <c r="Q5" s="293">
        <v>870</v>
      </c>
      <c r="R5" s="288">
        <f>+Q5*N5</f>
        <v>1641.9857999999999</v>
      </c>
      <c r="S5" s="286">
        <f>+Q5*O5</f>
        <v>1661.6999999999998</v>
      </c>
      <c r="T5" s="287">
        <f>+S5-R5</f>
        <v>19.714199999999892</v>
      </c>
    </row>
    <row r="6" spans="2:20" s="284" customFormat="1" ht="13" x14ac:dyDescent="0.3">
      <c r="B6" s="290" t="s">
        <v>766</v>
      </c>
      <c r="C6" s="291">
        <v>45385</v>
      </c>
      <c r="D6" s="290" t="s">
        <v>767</v>
      </c>
      <c r="E6" s="290" t="s">
        <v>768</v>
      </c>
      <c r="F6" s="290" t="s">
        <v>769</v>
      </c>
      <c r="G6" s="290" t="s">
        <v>770</v>
      </c>
      <c r="H6" s="290" t="s">
        <v>771</v>
      </c>
      <c r="I6" s="290" t="s">
        <v>727</v>
      </c>
      <c r="J6" s="292">
        <v>25.03</v>
      </c>
      <c r="K6" s="292">
        <v>0</v>
      </c>
      <c r="L6" s="292">
        <v>25</v>
      </c>
      <c r="M6" s="292">
        <v>0</v>
      </c>
      <c r="N6" s="292">
        <v>1.93187</v>
      </c>
      <c r="O6" s="292">
        <v>1.91</v>
      </c>
      <c r="P6" s="292"/>
      <c r="Q6" s="293">
        <v>265</v>
      </c>
      <c r="R6" s="289">
        <f t="shared" ref="R6:R44" si="0">+Q6*N6</f>
        <v>511.94554999999997</v>
      </c>
      <c r="S6" s="282">
        <f t="shared" ref="S6:S44" si="1">+Q6*O6</f>
        <v>506.15</v>
      </c>
      <c r="T6" s="283">
        <f t="shared" ref="T6:T44" si="2">+S6-R6</f>
        <v>-5.7955499999999915</v>
      </c>
    </row>
    <row r="7" spans="2:20" s="284" customFormat="1" ht="13" x14ac:dyDescent="0.3">
      <c r="B7" s="290" t="s">
        <v>766</v>
      </c>
      <c r="C7" s="291">
        <v>45385</v>
      </c>
      <c r="D7" s="290" t="s">
        <v>767</v>
      </c>
      <c r="E7" s="290" t="s">
        <v>768</v>
      </c>
      <c r="F7" s="290" t="s">
        <v>769</v>
      </c>
      <c r="G7" s="290" t="s">
        <v>770</v>
      </c>
      <c r="H7" s="290" t="s">
        <v>771</v>
      </c>
      <c r="I7" s="290">
        <v>3</v>
      </c>
      <c r="J7" s="292">
        <v>25.03</v>
      </c>
      <c r="K7" s="292">
        <v>0</v>
      </c>
      <c r="L7" s="292">
        <v>25</v>
      </c>
      <c r="M7" s="292">
        <v>0</v>
      </c>
      <c r="N7" s="292">
        <v>2.5595599999999998</v>
      </c>
      <c r="O7" s="292">
        <v>2.6</v>
      </c>
      <c r="P7" s="292"/>
      <c r="Q7" s="293">
        <v>624</v>
      </c>
      <c r="R7" s="289">
        <f t="shared" si="0"/>
        <v>1597.16544</v>
      </c>
      <c r="S7" s="282">
        <f t="shared" si="1"/>
        <v>1622.4</v>
      </c>
      <c r="T7" s="283">
        <f t="shared" si="2"/>
        <v>25.234560000000101</v>
      </c>
    </row>
    <row r="8" spans="2:20" s="284" customFormat="1" ht="13" x14ac:dyDescent="0.3">
      <c r="B8" s="290" t="s">
        <v>766</v>
      </c>
      <c r="C8" s="291">
        <v>45385</v>
      </c>
      <c r="D8" s="290" t="s">
        <v>767</v>
      </c>
      <c r="E8" s="290" t="s">
        <v>768</v>
      </c>
      <c r="F8" s="290" t="s">
        <v>769</v>
      </c>
      <c r="G8" s="290" t="s">
        <v>770</v>
      </c>
      <c r="H8" s="290" t="s">
        <v>771</v>
      </c>
      <c r="I8" s="290">
        <v>4</v>
      </c>
      <c r="J8" s="292">
        <v>25.03</v>
      </c>
      <c r="K8" s="292">
        <v>0</v>
      </c>
      <c r="L8" s="292">
        <v>25</v>
      </c>
      <c r="M8" s="292">
        <v>0</v>
      </c>
      <c r="N8" s="292">
        <v>3.8713700000000002</v>
      </c>
      <c r="O8" s="292">
        <v>3.9</v>
      </c>
      <c r="P8" s="292"/>
      <c r="Q8" s="293">
        <v>974</v>
      </c>
      <c r="R8" s="289">
        <f t="shared" si="0"/>
        <v>3770.7143800000003</v>
      </c>
      <c r="S8" s="282">
        <f t="shared" si="1"/>
        <v>3798.6</v>
      </c>
      <c r="T8" s="283">
        <f t="shared" si="2"/>
        <v>27.885619999999562</v>
      </c>
    </row>
    <row r="9" spans="2:20" s="284" customFormat="1" ht="13" x14ac:dyDescent="0.3">
      <c r="B9" s="290" t="s">
        <v>766</v>
      </c>
      <c r="C9" s="291">
        <v>45385</v>
      </c>
      <c r="D9" s="290" t="s">
        <v>767</v>
      </c>
      <c r="E9" s="290" t="s">
        <v>768</v>
      </c>
      <c r="F9" s="290" t="s">
        <v>769</v>
      </c>
      <c r="G9" s="290" t="s">
        <v>770</v>
      </c>
      <c r="H9" s="290" t="s">
        <v>771</v>
      </c>
      <c r="I9" s="290">
        <v>5</v>
      </c>
      <c r="J9" s="292">
        <v>25.03</v>
      </c>
      <c r="K9" s="292">
        <v>0</v>
      </c>
      <c r="L9" s="292">
        <v>25</v>
      </c>
      <c r="M9" s="292">
        <v>0</v>
      </c>
      <c r="N9" s="292">
        <v>4.57043</v>
      </c>
      <c r="O9" s="292">
        <v>4.59</v>
      </c>
      <c r="P9" s="292"/>
      <c r="Q9" s="293">
        <v>772</v>
      </c>
      <c r="R9" s="289">
        <f t="shared" si="0"/>
        <v>3528.3719599999999</v>
      </c>
      <c r="S9" s="282">
        <f t="shared" si="1"/>
        <v>3543.48</v>
      </c>
      <c r="T9" s="283">
        <f t="shared" si="2"/>
        <v>15.108040000000074</v>
      </c>
    </row>
    <row r="10" spans="2:20" s="284" customFormat="1" ht="13" x14ac:dyDescent="0.3">
      <c r="B10" s="290" t="s">
        <v>766</v>
      </c>
      <c r="C10" s="291">
        <v>45385</v>
      </c>
      <c r="D10" s="290" t="s">
        <v>767</v>
      </c>
      <c r="E10" s="290" t="s">
        <v>768</v>
      </c>
      <c r="F10" s="290" t="s">
        <v>769</v>
      </c>
      <c r="G10" s="290" t="s">
        <v>772</v>
      </c>
      <c r="H10" s="290" t="s">
        <v>771</v>
      </c>
      <c r="I10" s="290" t="s">
        <v>726</v>
      </c>
      <c r="J10" s="292">
        <v>8.17</v>
      </c>
      <c r="K10" s="292">
        <v>0</v>
      </c>
      <c r="L10" s="292">
        <v>8</v>
      </c>
      <c r="M10" s="292">
        <v>0</v>
      </c>
      <c r="N10" s="292">
        <v>0.57999999999999996</v>
      </c>
      <c r="O10" s="292">
        <v>0.59</v>
      </c>
      <c r="P10" s="292"/>
      <c r="Q10" s="293">
        <v>529</v>
      </c>
      <c r="R10" s="289">
        <f t="shared" si="0"/>
        <v>306.82</v>
      </c>
      <c r="S10" s="282">
        <f t="shared" si="1"/>
        <v>312.10999999999996</v>
      </c>
      <c r="T10" s="283">
        <f t="shared" si="2"/>
        <v>5.2899999999999636</v>
      </c>
    </row>
    <row r="11" spans="2:20" s="284" customFormat="1" ht="13" x14ac:dyDescent="0.3">
      <c r="B11" s="290" t="s">
        <v>766</v>
      </c>
      <c r="C11" s="291">
        <v>45385</v>
      </c>
      <c r="D11" s="290" t="s">
        <v>767</v>
      </c>
      <c r="E11" s="290" t="s">
        <v>768</v>
      </c>
      <c r="F11" s="290" t="s">
        <v>769</v>
      </c>
      <c r="G11" s="290" t="s">
        <v>772</v>
      </c>
      <c r="H11" s="290" t="s">
        <v>771</v>
      </c>
      <c r="I11" s="290" t="s">
        <v>727</v>
      </c>
      <c r="J11" s="292">
        <v>8.17</v>
      </c>
      <c r="K11" s="292">
        <v>0</v>
      </c>
      <c r="L11" s="292">
        <v>8</v>
      </c>
      <c r="M11" s="292">
        <v>0</v>
      </c>
      <c r="N11" s="292">
        <v>0.59345999999999999</v>
      </c>
      <c r="O11" s="292">
        <v>0.59</v>
      </c>
      <c r="P11" s="292"/>
      <c r="Q11" s="293">
        <v>289</v>
      </c>
      <c r="R11" s="289">
        <f t="shared" si="0"/>
        <v>171.50994</v>
      </c>
      <c r="S11" s="282">
        <f t="shared" si="1"/>
        <v>170.51</v>
      </c>
      <c r="T11" s="283">
        <f t="shared" si="2"/>
        <v>-0.99994000000000938</v>
      </c>
    </row>
    <row r="12" spans="2:20" s="284" customFormat="1" ht="13" x14ac:dyDescent="0.3">
      <c r="B12" s="290" t="s">
        <v>766</v>
      </c>
      <c r="C12" s="291">
        <v>45385</v>
      </c>
      <c r="D12" s="290" t="s">
        <v>767</v>
      </c>
      <c r="E12" s="290" t="s">
        <v>768</v>
      </c>
      <c r="F12" s="290" t="s">
        <v>769</v>
      </c>
      <c r="G12" s="290" t="s">
        <v>772</v>
      </c>
      <c r="H12" s="290" t="s">
        <v>771</v>
      </c>
      <c r="I12" s="290">
        <v>3</v>
      </c>
      <c r="J12" s="292">
        <v>8.17</v>
      </c>
      <c r="K12" s="292">
        <v>0</v>
      </c>
      <c r="L12" s="292">
        <v>8</v>
      </c>
      <c r="M12" s="292">
        <v>0</v>
      </c>
      <c r="N12" s="292">
        <v>0.79300999999999999</v>
      </c>
      <c r="O12" s="292">
        <v>0.8</v>
      </c>
      <c r="P12" s="292"/>
      <c r="Q12" s="293">
        <v>626</v>
      </c>
      <c r="R12" s="289">
        <f t="shared" si="0"/>
        <v>496.42426</v>
      </c>
      <c r="S12" s="282">
        <f t="shared" si="1"/>
        <v>500.8</v>
      </c>
      <c r="T12" s="283">
        <f t="shared" si="2"/>
        <v>4.3757400000000075</v>
      </c>
    </row>
    <row r="13" spans="2:20" s="284" customFormat="1" ht="13" x14ac:dyDescent="0.3">
      <c r="B13" s="290" t="s">
        <v>766</v>
      </c>
      <c r="C13" s="291">
        <v>45385</v>
      </c>
      <c r="D13" s="290" t="s">
        <v>767</v>
      </c>
      <c r="E13" s="290" t="s">
        <v>768</v>
      </c>
      <c r="F13" s="290" t="s">
        <v>769</v>
      </c>
      <c r="G13" s="290" t="s">
        <v>772</v>
      </c>
      <c r="H13" s="290" t="s">
        <v>771</v>
      </c>
      <c r="I13" s="290">
        <v>4</v>
      </c>
      <c r="J13" s="292">
        <v>8.17</v>
      </c>
      <c r="K13" s="292">
        <v>0</v>
      </c>
      <c r="L13" s="292">
        <v>8</v>
      </c>
      <c r="M13" s="292">
        <v>0</v>
      </c>
      <c r="N13" s="292">
        <v>1.1930000000000001</v>
      </c>
      <c r="O13" s="292">
        <v>1.2</v>
      </c>
      <c r="P13" s="292"/>
      <c r="Q13" s="293">
        <v>6</v>
      </c>
      <c r="R13" s="289">
        <f t="shared" si="0"/>
        <v>7.1580000000000004</v>
      </c>
      <c r="S13" s="282">
        <f t="shared" si="1"/>
        <v>7.1999999999999993</v>
      </c>
      <c r="T13" s="283">
        <f t="shared" si="2"/>
        <v>4.1999999999998927E-2</v>
      </c>
    </row>
    <row r="14" spans="2:20" s="284" customFormat="1" ht="13" x14ac:dyDescent="0.3">
      <c r="B14" s="290" t="s">
        <v>766</v>
      </c>
      <c r="C14" s="291">
        <v>45385</v>
      </c>
      <c r="D14" s="290" t="s">
        <v>767</v>
      </c>
      <c r="E14" s="290" t="s">
        <v>768</v>
      </c>
      <c r="F14" s="290" t="s">
        <v>769</v>
      </c>
      <c r="G14" s="290" t="s">
        <v>772</v>
      </c>
      <c r="H14" s="290" t="s">
        <v>771</v>
      </c>
      <c r="I14" s="290">
        <v>5</v>
      </c>
      <c r="J14" s="292">
        <v>8.17</v>
      </c>
      <c r="K14" s="292">
        <v>0</v>
      </c>
      <c r="L14" s="292">
        <v>8</v>
      </c>
      <c r="M14" s="292">
        <v>0</v>
      </c>
      <c r="N14" s="292">
        <v>1.4066000000000001</v>
      </c>
      <c r="O14" s="292">
        <v>1.41</v>
      </c>
      <c r="P14" s="292"/>
      <c r="Q14" s="293">
        <v>717</v>
      </c>
      <c r="R14" s="289">
        <f t="shared" si="0"/>
        <v>1008.5322000000001</v>
      </c>
      <c r="S14" s="282">
        <f t="shared" si="1"/>
        <v>1010.9699999999999</v>
      </c>
      <c r="T14" s="283">
        <f t="shared" si="2"/>
        <v>2.437799999999811</v>
      </c>
    </row>
    <row r="15" spans="2:20" s="284" customFormat="1" ht="13" x14ac:dyDescent="0.3">
      <c r="B15" s="290" t="s">
        <v>766</v>
      </c>
      <c r="C15" s="291">
        <v>45385</v>
      </c>
      <c r="D15" s="290" t="s">
        <v>767</v>
      </c>
      <c r="E15" s="290" t="s">
        <v>773</v>
      </c>
      <c r="F15" s="290" t="s">
        <v>769</v>
      </c>
      <c r="G15" s="290" t="s">
        <v>770</v>
      </c>
      <c r="H15" s="290" t="s">
        <v>771</v>
      </c>
      <c r="I15" s="290" t="s">
        <v>726</v>
      </c>
      <c r="J15" s="292">
        <v>40.637999999999998</v>
      </c>
      <c r="K15" s="292">
        <v>0</v>
      </c>
      <c r="L15" s="292">
        <v>41</v>
      </c>
      <c r="M15" s="292">
        <v>0</v>
      </c>
      <c r="N15" s="292">
        <v>3.09524</v>
      </c>
      <c r="O15" s="292">
        <v>3.12</v>
      </c>
      <c r="P15" s="292"/>
      <c r="Q15" s="293">
        <v>488</v>
      </c>
      <c r="R15" s="289">
        <f>+Q15*N15</f>
        <v>1510.47712</v>
      </c>
      <c r="S15" s="282">
        <f t="shared" si="1"/>
        <v>1522.56</v>
      </c>
      <c r="T15" s="283">
        <f t="shared" si="2"/>
        <v>12.082879999999932</v>
      </c>
    </row>
    <row r="16" spans="2:20" s="284" customFormat="1" ht="13" x14ac:dyDescent="0.3">
      <c r="B16" s="290" t="s">
        <v>766</v>
      </c>
      <c r="C16" s="291">
        <v>45385</v>
      </c>
      <c r="D16" s="290" t="s">
        <v>767</v>
      </c>
      <c r="E16" s="290" t="s">
        <v>773</v>
      </c>
      <c r="F16" s="290" t="s">
        <v>769</v>
      </c>
      <c r="G16" s="290" t="s">
        <v>770</v>
      </c>
      <c r="H16" s="290" t="s">
        <v>771</v>
      </c>
      <c r="I16" s="290" t="s">
        <v>727</v>
      </c>
      <c r="J16" s="292">
        <v>40.637999999999998</v>
      </c>
      <c r="K16" s="292">
        <v>0</v>
      </c>
      <c r="L16" s="292">
        <v>41</v>
      </c>
      <c r="M16" s="292">
        <v>0</v>
      </c>
      <c r="N16" s="292">
        <v>3.1682700000000001</v>
      </c>
      <c r="O16" s="292">
        <v>3.2</v>
      </c>
      <c r="P16" s="292"/>
      <c r="Q16" s="293">
        <v>404</v>
      </c>
      <c r="R16" s="289">
        <f t="shared" si="0"/>
        <v>1279.98108</v>
      </c>
      <c r="S16" s="282">
        <f t="shared" si="1"/>
        <v>1292.8000000000002</v>
      </c>
      <c r="T16" s="283">
        <f t="shared" si="2"/>
        <v>12.818920000000162</v>
      </c>
    </row>
    <row r="17" spans="2:20" s="284" customFormat="1" ht="13" x14ac:dyDescent="0.3">
      <c r="B17" s="290" t="s">
        <v>766</v>
      </c>
      <c r="C17" s="291">
        <v>45385</v>
      </c>
      <c r="D17" s="290" t="s">
        <v>767</v>
      </c>
      <c r="E17" s="290" t="s">
        <v>773</v>
      </c>
      <c r="F17" s="290" t="s">
        <v>769</v>
      </c>
      <c r="G17" s="290" t="s">
        <v>770</v>
      </c>
      <c r="H17" s="290" t="s">
        <v>771</v>
      </c>
      <c r="I17" s="290">
        <v>3</v>
      </c>
      <c r="J17" s="292">
        <v>40.637999999999998</v>
      </c>
      <c r="K17" s="292">
        <v>0</v>
      </c>
      <c r="L17" s="292">
        <v>41</v>
      </c>
      <c r="M17" s="292">
        <v>0</v>
      </c>
      <c r="N17" s="292">
        <v>4.1976800000000001</v>
      </c>
      <c r="O17" s="292">
        <v>4.21</v>
      </c>
      <c r="P17" s="292"/>
      <c r="Q17" s="293">
        <v>599</v>
      </c>
      <c r="R17" s="289">
        <f t="shared" si="0"/>
        <v>2514.41032</v>
      </c>
      <c r="S17" s="282">
        <f t="shared" si="1"/>
        <v>2521.79</v>
      </c>
      <c r="T17" s="283">
        <f t="shared" si="2"/>
        <v>7.3796800000000076</v>
      </c>
    </row>
    <row r="18" spans="2:20" s="284" customFormat="1" ht="13" x14ac:dyDescent="0.3">
      <c r="B18" s="290" t="s">
        <v>766</v>
      </c>
      <c r="C18" s="291">
        <v>45385</v>
      </c>
      <c r="D18" s="290" t="s">
        <v>767</v>
      </c>
      <c r="E18" s="290" t="s">
        <v>773</v>
      </c>
      <c r="F18" s="290" t="s">
        <v>769</v>
      </c>
      <c r="G18" s="290" t="s">
        <v>770</v>
      </c>
      <c r="H18" s="290" t="s">
        <v>771</v>
      </c>
      <c r="I18" s="290">
        <v>4</v>
      </c>
      <c r="J18" s="292">
        <v>40.637999999999998</v>
      </c>
      <c r="K18" s="292">
        <v>0</v>
      </c>
      <c r="L18" s="292">
        <v>41</v>
      </c>
      <c r="M18" s="292">
        <v>0</v>
      </c>
      <c r="N18" s="292">
        <v>6.3490399999999996</v>
      </c>
      <c r="O18" s="292">
        <v>6.31</v>
      </c>
      <c r="P18" s="292"/>
      <c r="Q18" s="293">
        <v>701</v>
      </c>
      <c r="R18" s="289">
        <f t="shared" si="0"/>
        <v>4450.6770399999996</v>
      </c>
      <c r="S18" s="282">
        <f t="shared" si="1"/>
        <v>4423.3099999999995</v>
      </c>
      <c r="T18" s="283">
        <f t="shared" si="2"/>
        <v>-27.367040000000088</v>
      </c>
    </row>
    <row r="19" spans="2:20" s="284" customFormat="1" ht="13" x14ac:dyDescent="0.3">
      <c r="B19" s="290" t="s">
        <v>766</v>
      </c>
      <c r="C19" s="291">
        <v>45385</v>
      </c>
      <c r="D19" s="290" t="s">
        <v>767</v>
      </c>
      <c r="E19" s="290" t="s">
        <v>773</v>
      </c>
      <c r="F19" s="290" t="s">
        <v>769</v>
      </c>
      <c r="G19" s="290" t="s">
        <v>770</v>
      </c>
      <c r="H19" s="290" t="s">
        <v>771</v>
      </c>
      <c r="I19" s="290">
        <v>5</v>
      </c>
      <c r="J19" s="292">
        <v>40.637999999999998</v>
      </c>
      <c r="K19" s="292">
        <v>0</v>
      </c>
      <c r="L19" s="292">
        <v>41</v>
      </c>
      <c r="M19" s="292">
        <v>0</v>
      </c>
      <c r="N19" s="292">
        <v>7.4954999999999998</v>
      </c>
      <c r="O19" s="292">
        <v>7.49</v>
      </c>
      <c r="P19" s="292"/>
      <c r="Q19" s="293">
        <v>194</v>
      </c>
      <c r="R19" s="289">
        <f t="shared" si="0"/>
        <v>1454.127</v>
      </c>
      <c r="S19" s="282">
        <f t="shared" si="1"/>
        <v>1453.06</v>
      </c>
      <c r="T19" s="283">
        <f t="shared" si="2"/>
        <v>-1.0670000000000073</v>
      </c>
    </row>
    <row r="20" spans="2:20" s="284" customFormat="1" ht="13" x14ac:dyDescent="0.3">
      <c r="B20" s="290" t="s">
        <v>766</v>
      </c>
      <c r="C20" s="291">
        <v>45385</v>
      </c>
      <c r="D20" s="290" t="s">
        <v>767</v>
      </c>
      <c r="E20" s="290" t="s">
        <v>773</v>
      </c>
      <c r="F20" s="290" t="s">
        <v>769</v>
      </c>
      <c r="G20" s="290" t="s">
        <v>772</v>
      </c>
      <c r="H20" s="290" t="s">
        <v>771</v>
      </c>
      <c r="I20" s="290" t="s">
        <v>726</v>
      </c>
      <c r="J20" s="292">
        <v>8.17</v>
      </c>
      <c r="K20" s="292">
        <v>0</v>
      </c>
      <c r="L20" s="292">
        <v>8</v>
      </c>
      <c r="M20" s="292">
        <v>0</v>
      </c>
      <c r="N20" s="292">
        <v>0.57999999999999996</v>
      </c>
      <c r="O20" s="292">
        <v>0.57999999999999996</v>
      </c>
      <c r="P20" s="292"/>
      <c r="Q20" s="293">
        <v>192</v>
      </c>
      <c r="R20" s="289">
        <f t="shared" si="0"/>
        <v>111.35999999999999</v>
      </c>
      <c r="S20" s="282">
        <f t="shared" si="1"/>
        <v>111.35999999999999</v>
      </c>
      <c r="T20" s="283">
        <f t="shared" si="2"/>
        <v>0</v>
      </c>
    </row>
    <row r="21" spans="2:20" s="284" customFormat="1" ht="13" x14ac:dyDescent="0.3">
      <c r="B21" s="290" t="s">
        <v>766</v>
      </c>
      <c r="C21" s="291">
        <v>45385</v>
      </c>
      <c r="D21" s="290" t="s">
        <v>767</v>
      </c>
      <c r="E21" s="290" t="s">
        <v>773</v>
      </c>
      <c r="F21" s="290" t="s">
        <v>769</v>
      </c>
      <c r="G21" s="290" t="s">
        <v>772</v>
      </c>
      <c r="H21" s="290" t="s">
        <v>771</v>
      </c>
      <c r="I21" s="290" t="s">
        <v>727</v>
      </c>
      <c r="J21" s="292">
        <v>8.17</v>
      </c>
      <c r="K21" s="292">
        <v>0</v>
      </c>
      <c r="L21" s="292">
        <v>8</v>
      </c>
      <c r="M21" s="292">
        <v>0</v>
      </c>
      <c r="N21" s="292">
        <v>0.59345999999999999</v>
      </c>
      <c r="O21" s="292">
        <v>0.6</v>
      </c>
      <c r="P21" s="292"/>
      <c r="Q21" s="293">
        <v>12</v>
      </c>
      <c r="R21" s="289">
        <f t="shared" si="0"/>
        <v>7.1215200000000003</v>
      </c>
      <c r="S21" s="282">
        <f t="shared" si="1"/>
        <v>7.1999999999999993</v>
      </c>
      <c r="T21" s="283">
        <f t="shared" si="2"/>
        <v>7.8479999999998995E-2</v>
      </c>
    </row>
    <row r="22" spans="2:20" s="284" customFormat="1" ht="13" x14ac:dyDescent="0.3">
      <c r="B22" s="290" t="s">
        <v>766</v>
      </c>
      <c r="C22" s="291">
        <v>45385</v>
      </c>
      <c r="D22" s="290" t="s">
        <v>767</v>
      </c>
      <c r="E22" s="290" t="s">
        <v>773</v>
      </c>
      <c r="F22" s="290" t="s">
        <v>769</v>
      </c>
      <c r="G22" s="290" t="s">
        <v>772</v>
      </c>
      <c r="H22" s="290" t="s">
        <v>771</v>
      </c>
      <c r="I22" s="290">
        <v>3</v>
      </c>
      <c r="J22" s="292">
        <v>8.17</v>
      </c>
      <c r="K22" s="292">
        <v>0</v>
      </c>
      <c r="L22" s="292">
        <v>8</v>
      </c>
      <c r="M22" s="292">
        <v>0</v>
      </c>
      <c r="N22" s="292">
        <v>0.79300999999999999</v>
      </c>
      <c r="O22" s="292">
        <v>0.79</v>
      </c>
      <c r="P22" s="292"/>
      <c r="Q22" s="293">
        <v>634</v>
      </c>
      <c r="R22" s="289">
        <f t="shared" si="0"/>
        <v>502.76834000000002</v>
      </c>
      <c r="S22" s="282">
        <f t="shared" si="1"/>
        <v>500.86</v>
      </c>
      <c r="T22" s="283">
        <f t="shared" si="2"/>
        <v>-1.9083400000000097</v>
      </c>
    </row>
    <row r="23" spans="2:20" s="284" customFormat="1" ht="13" x14ac:dyDescent="0.3">
      <c r="B23" s="290" t="s">
        <v>766</v>
      </c>
      <c r="C23" s="291">
        <v>45385</v>
      </c>
      <c r="D23" s="290" t="s">
        <v>767</v>
      </c>
      <c r="E23" s="290" t="s">
        <v>773</v>
      </c>
      <c r="F23" s="290" t="s">
        <v>769</v>
      </c>
      <c r="G23" s="290" t="s">
        <v>772</v>
      </c>
      <c r="H23" s="290" t="s">
        <v>771</v>
      </c>
      <c r="I23" s="290">
        <v>4</v>
      </c>
      <c r="J23" s="292">
        <v>8.17</v>
      </c>
      <c r="K23" s="292">
        <v>0</v>
      </c>
      <c r="L23" s="292">
        <v>8</v>
      </c>
      <c r="M23" s="292">
        <v>0</v>
      </c>
      <c r="N23" s="292">
        <v>1.1930000000000001</v>
      </c>
      <c r="O23" s="292">
        <v>1.19</v>
      </c>
      <c r="P23" s="292"/>
      <c r="Q23" s="293">
        <v>11</v>
      </c>
      <c r="R23" s="289">
        <f t="shared" si="0"/>
        <v>13.123000000000001</v>
      </c>
      <c r="S23" s="282">
        <f t="shared" si="1"/>
        <v>13.09</v>
      </c>
      <c r="T23" s="283">
        <f t="shared" si="2"/>
        <v>-3.3000000000001251E-2</v>
      </c>
    </row>
    <row r="24" spans="2:20" s="284" customFormat="1" ht="13" x14ac:dyDescent="0.3">
      <c r="B24" s="290" t="s">
        <v>766</v>
      </c>
      <c r="C24" s="291">
        <v>45385</v>
      </c>
      <c r="D24" s="290" t="s">
        <v>767</v>
      </c>
      <c r="E24" s="290" t="s">
        <v>773</v>
      </c>
      <c r="F24" s="290" t="s">
        <v>769</v>
      </c>
      <c r="G24" s="290" t="s">
        <v>772</v>
      </c>
      <c r="H24" s="290" t="s">
        <v>771</v>
      </c>
      <c r="I24" s="290">
        <v>5</v>
      </c>
      <c r="J24" s="292">
        <v>8.17</v>
      </c>
      <c r="K24" s="292">
        <v>0</v>
      </c>
      <c r="L24" s="292">
        <v>8</v>
      </c>
      <c r="M24" s="292">
        <v>0</v>
      </c>
      <c r="N24" s="292">
        <v>1.4066000000000001</v>
      </c>
      <c r="O24" s="292">
        <v>1.41</v>
      </c>
      <c r="P24" s="292"/>
      <c r="Q24" s="293">
        <v>466</v>
      </c>
      <c r="R24" s="289">
        <f t="shared" si="0"/>
        <v>655.47559999999999</v>
      </c>
      <c r="S24" s="282">
        <f t="shared" si="1"/>
        <v>657.06</v>
      </c>
      <c r="T24" s="283">
        <f t="shared" si="2"/>
        <v>1.5843999999999596</v>
      </c>
    </row>
    <row r="25" spans="2:20" s="284" customFormat="1" ht="13" x14ac:dyDescent="0.3">
      <c r="B25" s="290" t="s">
        <v>766</v>
      </c>
      <c r="C25" s="291">
        <v>45385</v>
      </c>
      <c r="D25" s="290" t="s">
        <v>767</v>
      </c>
      <c r="E25" s="290" t="s">
        <v>774</v>
      </c>
      <c r="F25" s="290" t="s">
        <v>769</v>
      </c>
      <c r="G25" s="290" t="s">
        <v>770</v>
      </c>
      <c r="H25" s="290" t="s">
        <v>771</v>
      </c>
      <c r="I25" s="290" t="s">
        <v>726</v>
      </c>
      <c r="J25" s="292">
        <v>52.323999999999998</v>
      </c>
      <c r="K25" s="292">
        <v>0</v>
      </c>
      <c r="L25" s="292">
        <v>52</v>
      </c>
      <c r="M25" s="292">
        <v>0</v>
      </c>
      <c r="N25" s="292">
        <v>3.9256700000000002</v>
      </c>
      <c r="O25" s="292">
        <v>3.92</v>
      </c>
      <c r="P25" s="292"/>
      <c r="Q25" s="293">
        <v>948</v>
      </c>
      <c r="R25" s="289">
        <f t="shared" si="0"/>
        <v>3721.5351600000004</v>
      </c>
      <c r="S25" s="282">
        <f t="shared" si="1"/>
        <v>3716.16</v>
      </c>
      <c r="T25" s="283">
        <f t="shared" si="2"/>
        <v>-5.3751600000005055</v>
      </c>
    </row>
    <row r="26" spans="2:20" s="284" customFormat="1" ht="13" x14ac:dyDescent="0.3">
      <c r="B26" s="290" t="s">
        <v>766</v>
      </c>
      <c r="C26" s="291">
        <v>45385</v>
      </c>
      <c r="D26" s="290" t="s">
        <v>767</v>
      </c>
      <c r="E26" s="290" t="s">
        <v>774</v>
      </c>
      <c r="F26" s="290" t="s">
        <v>769</v>
      </c>
      <c r="G26" s="290" t="s">
        <v>770</v>
      </c>
      <c r="H26" s="290" t="s">
        <v>771</v>
      </c>
      <c r="I26" s="290" t="s">
        <v>727</v>
      </c>
      <c r="J26" s="292">
        <v>52.323999999999998</v>
      </c>
      <c r="K26" s="292">
        <v>0</v>
      </c>
      <c r="L26" s="292">
        <v>52</v>
      </c>
      <c r="M26" s="292">
        <v>0</v>
      </c>
      <c r="N26" s="292">
        <v>4.0182900000000004</v>
      </c>
      <c r="O26" s="292">
        <v>4.01</v>
      </c>
      <c r="P26" s="292"/>
      <c r="Q26" s="293">
        <v>627</v>
      </c>
      <c r="R26" s="289">
        <f t="shared" si="0"/>
        <v>2519.46783</v>
      </c>
      <c r="S26" s="282">
        <f t="shared" si="1"/>
        <v>2514.27</v>
      </c>
      <c r="T26" s="283">
        <f t="shared" si="2"/>
        <v>-5.1978300000000672</v>
      </c>
    </row>
    <row r="27" spans="2:20" s="284" customFormat="1" ht="13" x14ac:dyDescent="0.3">
      <c r="B27" s="290" t="s">
        <v>766</v>
      </c>
      <c r="C27" s="291">
        <v>45385</v>
      </c>
      <c r="D27" s="290" t="s">
        <v>767</v>
      </c>
      <c r="E27" s="290" t="s">
        <v>774</v>
      </c>
      <c r="F27" s="290" t="s">
        <v>769</v>
      </c>
      <c r="G27" s="290" t="s">
        <v>770</v>
      </c>
      <c r="H27" s="290" t="s">
        <v>771</v>
      </c>
      <c r="I27" s="290">
        <v>3</v>
      </c>
      <c r="J27" s="292">
        <v>52.323999999999998</v>
      </c>
      <c r="K27" s="292">
        <v>0</v>
      </c>
      <c r="L27" s="292">
        <v>52</v>
      </c>
      <c r="M27" s="292">
        <v>0</v>
      </c>
      <c r="N27" s="292">
        <v>5.3238799999999999</v>
      </c>
      <c r="O27" s="292">
        <v>5.31</v>
      </c>
      <c r="P27" s="292"/>
      <c r="Q27" s="293">
        <v>511</v>
      </c>
      <c r="R27" s="289">
        <f t="shared" si="0"/>
        <v>2720.5026800000001</v>
      </c>
      <c r="S27" s="282">
        <f t="shared" si="1"/>
        <v>2713.41</v>
      </c>
      <c r="T27" s="283">
        <f t="shared" si="2"/>
        <v>-7.0926800000002004</v>
      </c>
    </row>
    <row r="28" spans="2:20" s="284" customFormat="1" ht="13" x14ac:dyDescent="0.3">
      <c r="B28" s="290" t="s">
        <v>766</v>
      </c>
      <c r="C28" s="291">
        <v>45385</v>
      </c>
      <c r="D28" s="290" t="s">
        <v>767</v>
      </c>
      <c r="E28" s="290" t="s">
        <v>774</v>
      </c>
      <c r="F28" s="290" t="s">
        <v>769</v>
      </c>
      <c r="G28" s="290" t="s">
        <v>770</v>
      </c>
      <c r="H28" s="290" t="s">
        <v>771</v>
      </c>
      <c r="I28" s="290">
        <v>4</v>
      </c>
      <c r="J28" s="292">
        <v>52.323999999999998</v>
      </c>
      <c r="K28" s="292">
        <v>0</v>
      </c>
      <c r="L28" s="292">
        <v>52</v>
      </c>
      <c r="M28" s="292">
        <v>0</v>
      </c>
      <c r="N28" s="292">
        <v>8.0524400000000007</v>
      </c>
      <c r="O28" s="292">
        <v>8.01</v>
      </c>
      <c r="P28" s="292"/>
      <c r="Q28" s="293">
        <v>876</v>
      </c>
      <c r="R28" s="289">
        <f t="shared" si="0"/>
        <v>7053.9374400000006</v>
      </c>
      <c r="S28" s="282">
        <f t="shared" si="1"/>
        <v>7016.76</v>
      </c>
      <c r="T28" s="283">
        <f t="shared" si="2"/>
        <v>-37.177440000000388</v>
      </c>
    </row>
    <row r="29" spans="2:20" s="284" customFormat="1" ht="13" x14ac:dyDescent="0.3">
      <c r="B29" s="290" t="s">
        <v>766</v>
      </c>
      <c r="C29" s="291">
        <v>45385</v>
      </c>
      <c r="D29" s="290" t="s">
        <v>767</v>
      </c>
      <c r="E29" s="290" t="s">
        <v>774</v>
      </c>
      <c r="F29" s="290" t="s">
        <v>769</v>
      </c>
      <c r="G29" s="290" t="s">
        <v>770</v>
      </c>
      <c r="H29" s="290" t="s">
        <v>771</v>
      </c>
      <c r="I29" s="290">
        <v>5</v>
      </c>
      <c r="J29" s="292">
        <v>52.323999999999998</v>
      </c>
      <c r="K29" s="292">
        <v>0</v>
      </c>
      <c r="L29" s="292">
        <v>52</v>
      </c>
      <c r="M29" s="292">
        <v>0</v>
      </c>
      <c r="N29" s="292">
        <v>9.5064799999999998</v>
      </c>
      <c r="O29" s="292">
        <v>9.5</v>
      </c>
      <c r="P29" s="292"/>
      <c r="Q29" s="293">
        <v>161</v>
      </c>
      <c r="R29" s="289">
        <f t="shared" si="0"/>
        <v>1530.5432799999999</v>
      </c>
      <c r="S29" s="282">
        <f t="shared" si="1"/>
        <v>1529.5</v>
      </c>
      <c r="T29" s="283">
        <f t="shared" si="2"/>
        <v>-1.0432799999998679</v>
      </c>
    </row>
    <row r="30" spans="2:20" s="284" customFormat="1" ht="13" x14ac:dyDescent="0.3">
      <c r="B30" s="290" t="s">
        <v>766</v>
      </c>
      <c r="C30" s="291">
        <v>45385</v>
      </c>
      <c r="D30" s="290" t="s">
        <v>767</v>
      </c>
      <c r="E30" s="290" t="s">
        <v>774</v>
      </c>
      <c r="F30" s="290" t="s">
        <v>769</v>
      </c>
      <c r="G30" s="290" t="s">
        <v>772</v>
      </c>
      <c r="H30" s="290" t="s">
        <v>771</v>
      </c>
      <c r="I30" s="290" t="s">
        <v>726</v>
      </c>
      <c r="J30" s="292">
        <v>8.17</v>
      </c>
      <c r="K30" s="292">
        <v>0</v>
      </c>
      <c r="L30" s="292">
        <v>8</v>
      </c>
      <c r="M30" s="292">
        <v>0</v>
      </c>
      <c r="N30" s="292">
        <v>0.57999999999999996</v>
      </c>
      <c r="O30" s="292">
        <v>0.57999999999999996</v>
      </c>
      <c r="P30" s="292"/>
      <c r="Q30" s="293">
        <v>621</v>
      </c>
      <c r="R30" s="289">
        <f t="shared" si="0"/>
        <v>360.17999999999995</v>
      </c>
      <c r="S30" s="282">
        <f t="shared" si="1"/>
        <v>360.17999999999995</v>
      </c>
      <c r="T30" s="283">
        <f t="shared" si="2"/>
        <v>0</v>
      </c>
    </row>
    <row r="31" spans="2:20" s="284" customFormat="1" ht="13" x14ac:dyDescent="0.3">
      <c r="B31" s="290" t="s">
        <v>766</v>
      </c>
      <c r="C31" s="291">
        <v>45385</v>
      </c>
      <c r="D31" s="290" t="s">
        <v>767</v>
      </c>
      <c r="E31" s="290" t="s">
        <v>774</v>
      </c>
      <c r="F31" s="290" t="s">
        <v>769</v>
      </c>
      <c r="G31" s="290" t="s">
        <v>772</v>
      </c>
      <c r="H31" s="290" t="s">
        <v>771</v>
      </c>
      <c r="I31" s="290" t="s">
        <v>727</v>
      </c>
      <c r="J31" s="292">
        <v>8.17</v>
      </c>
      <c r="K31" s="292">
        <v>0</v>
      </c>
      <c r="L31" s="292">
        <v>8</v>
      </c>
      <c r="M31" s="292">
        <v>0</v>
      </c>
      <c r="N31" s="292">
        <v>0.59345999999999999</v>
      </c>
      <c r="O31" s="292">
        <v>0.59</v>
      </c>
      <c r="P31" s="292"/>
      <c r="Q31" s="293">
        <v>265</v>
      </c>
      <c r="R31" s="289">
        <f t="shared" si="0"/>
        <v>157.26689999999999</v>
      </c>
      <c r="S31" s="282">
        <f t="shared" si="1"/>
        <v>156.35</v>
      </c>
      <c r="T31" s="283">
        <f t="shared" si="2"/>
        <v>-0.91689999999999827</v>
      </c>
    </row>
    <row r="32" spans="2:20" s="284" customFormat="1" ht="13" x14ac:dyDescent="0.3">
      <c r="B32" s="290" t="s">
        <v>766</v>
      </c>
      <c r="C32" s="291">
        <v>45385</v>
      </c>
      <c r="D32" s="290" t="s">
        <v>767</v>
      </c>
      <c r="E32" s="290" t="s">
        <v>774</v>
      </c>
      <c r="F32" s="290" t="s">
        <v>769</v>
      </c>
      <c r="G32" s="290" t="s">
        <v>772</v>
      </c>
      <c r="H32" s="290" t="s">
        <v>771</v>
      </c>
      <c r="I32" s="290">
        <v>3</v>
      </c>
      <c r="J32" s="292">
        <v>8.17</v>
      </c>
      <c r="K32" s="292">
        <v>0</v>
      </c>
      <c r="L32" s="292">
        <v>8</v>
      </c>
      <c r="M32" s="292">
        <v>0</v>
      </c>
      <c r="N32" s="292">
        <v>0.79300999999999999</v>
      </c>
      <c r="O32" s="292">
        <v>0.79</v>
      </c>
      <c r="P32" s="292"/>
      <c r="Q32" s="293">
        <v>788</v>
      </c>
      <c r="R32" s="289">
        <f t="shared" si="0"/>
        <v>624.89188000000001</v>
      </c>
      <c r="S32" s="282">
        <f t="shared" si="1"/>
        <v>622.52</v>
      </c>
      <c r="T32" s="283">
        <f t="shared" si="2"/>
        <v>-2.3718800000000329</v>
      </c>
    </row>
    <row r="33" spans="2:20" s="284" customFormat="1" ht="13" x14ac:dyDescent="0.3">
      <c r="B33" s="290" t="s">
        <v>766</v>
      </c>
      <c r="C33" s="291">
        <v>45385</v>
      </c>
      <c r="D33" s="290" t="s">
        <v>767</v>
      </c>
      <c r="E33" s="290" t="s">
        <v>774</v>
      </c>
      <c r="F33" s="290" t="s">
        <v>769</v>
      </c>
      <c r="G33" s="290" t="s">
        <v>772</v>
      </c>
      <c r="H33" s="290" t="s">
        <v>771</v>
      </c>
      <c r="I33" s="290">
        <v>4</v>
      </c>
      <c r="J33" s="292">
        <v>8.17</v>
      </c>
      <c r="K33" s="292">
        <v>0</v>
      </c>
      <c r="L33" s="292">
        <v>8</v>
      </c>
      <c r="M33" s="292">
        <v>0</v>
      </c>
      <c r="N33" s="292">
        <v>1.1930000000000001</v>
      </c>
      <c r="O33" s="292">
        <v>1.19</v>
      </c>
      <c r="P33" s="292"/>
      <c r="Q33" s="293">
        <v>244</v>
      </c>
      <c r="R33" s="289">
        <f t="shared" si="0"/>
        <v>291.09200000000004</v>
      </c>
      <c r="S33" s="282">
        <f t="shared" si="1"/>
        <v>290.36</v>
      </c>
      <c r="T33" s="283">
        <f t="shared" si="2"/>
        <v>-0.73200000000002774</v>
      </c>
    </row>
    <row r="34" spans="2:20" s="284" customFormat="1" ht="13" x14ac:dyDescent="0.3">
      <c r="B34" s="290" t="s">
        <v>766</v>
      </c>
      <c r="C34" s="291">
        <v>45385</v>
      </c>
      <c r="D34" s="290" t="s">
        <v>767</v>
      </c>
      <c r="E34" s="290" t="s">
        <v>774</v>
      </c>
      <c r="F34" s="290" t="s">
        <v>769</v>
      </c>
      <c r="G34" s="290" t="s">
        <v>772</v>
      </c>
      <c r="H34" s="290" t="s">
        <v>771</v>
      </c>
      <c r="I34" s="290">
        <v>5</v>
      </c>
      <c r="J34" s="292">
        <v>8.17</v>
      </c>
      <c r="K34" s="292">
        <v>0</v>
      </c>
      <c r="L34" s="292">
        <v>8</v>
      </c>
      <c r="M34" s="292">
        <v>0</v>
      </c>
      <c r="N34" s="292">
        <v>1.4066000000000001</v>
      </c>
      <c r="O34" s="292">
        <v>1.4</v>
      </c>
      <c r="P34" s="292"/>
      <c r="Q34" s="293">
        <v>982</v>
      </c>
      <c r="R34" s="289">
        <f t="shared" si="0"/>
        <v>1381.2812000000001</v>
      </c>
      <c r="S34" s="282">
        <f t="shared" si="1"/>
        <v>1374.8</v>
      </c>
      <c r="T34" s="283">
        <f t="shared" si="2"/>
        <v>-6.4812000000001717</v>
      </c>
    </row>
    <row r="35" spans="2:20" s="284" customFormat="1" ht="13" x14ac:dyDescent="0.3">
      <c r="B35" s="290" t="s">
        <v>766</v>
      </c>
      <c r="C35" s="291">
        <v>45385</v>
      </c>
      <c r="D35" s="290" t="s">
        <v>767</v>
      </c>
      <c r="E35" s="290" t="s">
        <v>775</v>
      </c>
      <c r="F35" s="290" t="s">
        <v>769</v>
      </c>
      <c r="G35" s="290" t="s">
        <v>770</v>
      </c>
      <c r="H35" s="290" t="s">
        <v>771</v>
      </c>
      <c r="I35" s="290" t="s">
        <v>726</v>
      </c>
      <c r="J35" s="292">
        <v>60.674999999999997</v>
      </c>
      <c r="K35" s="292">
        <v>0</v>
      </c>
      <c r="L35" s="292">
        <v>61</v>
      </c>
      <c r="M35" s="292">
        <v>0</v>
      </c>
      <c r="N35" s="292">
        <v>4.6051099999999998</v>
      </c>
      <c r="O35" s="292">
        <v>4.62</v>
      </c>
      <c r="P35" s="292"/>
      <c r="Q35" s="293">
        <v>195</v>
      </c>
      <c r="R35" s="289">
        <f t="shared" si="0"/>
        <v>897.99644999999998</v>
      </c>
      <c r="S35" s="282">
        <f t="shared" si="1"/>
        <v>900.9</v>
      </c>
      <c r="T35" s="283">
        <f t="shared" si="2"/>
        <v>2.9035499999999956</v>
      </c>
    </row>
    <row r="36" spans="2:20" s="284" customFormat="1" ht="13" x14ac:dyDescent="0.3">
      <c r="B36" s="290" t="s">
        <v>766</v>
      </c>
      <c r="C36" s="291">
        <v>45385</v>
      </c>
      <c r="D36" s="290" t="s">
        <v>767</v>
      </c>
      <c r="E36" s="290" t="s">
        <v>775</v>
      </c>
      <c r="F36" s="290" t="s">
        <v>769</v>
      </c>
      <c r="G36" s="290" t="s">
        <v>770</v>
      </c>
      <c r="H36" s="290" t="s">
        <v>771</v>
      </c>
      <c r="I36" s="290" t="s">
        <v>727</v>
      </c>
      <c r="J36" s="292">
        <v>60.674999999999997</v>
      </c>
      <c r="K36" s="292">
        <v>0</v>
      </c>
      <c r="L36" s="292">
        <v>61</v>
      </c>
      <c r="M36" s="292">
        <v>0</v>
      </c>
      <c r="N36" s="292">
        <v>4.7137599999999997</v>
      </c>
      <c r="O36" s="292">
        <v>4.71</v>
      </c>
      <c r="P36" s="292"/>
      <c r="Q36" s="293">
        <v>783</v>
      </c>
      <c r="R36" s="289">
        <f t="shared" si="0"/>
        <v>3690.8740799999996</v>
      </c>
      <c r="S36" s="282">
        <f t="shared" si="1"/>
        <v>3687.93</v>
      </c>
      <c r="T36" s="283">
        <f t="shared" si="2"/>
        <v>-2.944079999999758</v>
      </c>
    </row>
    <row r="37" spans="2:20" s="284" customFormat="1" ht="13" x14ac:dyDescent="0.3">
      <c r="B37" s="290" t="s">
        <v>766</v>
      </c>
      <c r="C37" s="291">
        <v>45385</v>
      </c>
      <c r="D37" s="290" t="s">
        <v>767</v>
      </c>
      <c r="E37" s="290" t="s">
        <v>775</v>
      </c>
      <c r="F37" s="290" t="s">
        <v>769</v>
      </c>
      <c r="G37" s="290" t="s">
        <v>770</v>
      </c>
      <c r="H37" s="290" t="s">
        <v>771</v>
      </c>
      <c r="I37" s="290">
        <v>3</v>
      </c>
      <c r="J37" s="292">
        <v>60.674999999999997</v>
      </c>
      <c r="K37" s="292">
        <v>0</v>
      </c>
      <c r="L37" s="292">
        <v>61</v>
      </c>
      <c r="M37" s="292">
        <v>0</v>
      </c>
      <c r="N37" s="292">
        <v>6.24533</v>
      </c>
      <c r="O37" s="292">
        <v>6.21</v>
      </c>
      <c r="P37" s="292"/>
      <c r="Q37" s="293">
        <v>980</v>
      </c>
      <c r="R37" s="289">
        <f t="shared" si="0"/>
        <v>6120.4233999999997</v>
      </c>
      <c r="S37" s="282">
        <f t="shared" si="1"/>
        <v>6085.8</v>
      </c>
      <c r="T37" s="283">
        <f t="shared" si="2"/>
        <v>-34.623399999999492</v>
      </c>
    </row>
    <row r="38" spans="2:20" s="284" customFormat="1" ht="13" x14ac:dyDescent="0.3">
      <c r="B38" s="290" t="s">
        <v>766</v>
      </c>
      <c r="C38" s="291">
        <v>45385</v>
      </c>
      <c r="D38" s="290" t="s">
        <v>767</v>
      </c>
      <c r="E38" s="290" t="s">
        <v>775</v>
      </c>
      <c r="F38" s="290" t="s">
        <v>769</v>
      </c>
      <c r="G38" s="290" t="s">
        <v>770</v>
      </c>
      <c r="H38" s="290" t="s">
        <v>771</v>
      </c>
      <c r="I38" s="290">
        <v>4</v>
      </c>
      <c r="J38" s="292">
        <v>60.674999999999997</v>
      </c>
      <c r="K38" s="292">
        <v>0</v>
      </c>
      <c r="L38" s="292">
        <v>61</v>
      </c>
      <c r="M38" s="292">
        <v>0</v>
      </c>
      <c r="N38" s="292">
        <v>9.4461300000000001</v>
      </c>
      <c r="O38" s="292">
        <v>9.41</v>
      </c>
      <c r="P38" s="292"/>
      <c r="Q38" s="293">
        <v>895</v>
      </c>
      <c r="R38" s="289">
        <f t="shared" si="0"/>
        <v>8454.2863500000003</v>
      </c>
      <c r="S38" s="282">
        <f t="shared" si="1"/>
        <v>8421.9500000000007</v>
      </c>
      <c r="T38" s="283">
        <f t="shared" si="2"/>
        <v>-32.336349999999584</v>
      </c>
    </row>
    <row r="39" spans="2:20" s="284" customFormat="1" ht="13" x14ac:dyDescent="0.3">
      <c r="B39" s="290" t="s">
        <v>766</v>
      </c>
      <c r="C39" s="291">
        <v>45385</v>
      </c>
      <c r="D39" s="290" t="s">
        <v>767</v>
      </c>
      <c r="E39" s="290" t="s">
        <v>775</v>
      </c>
      <c r="F39" s="290" t="s">
        <v>769</v>
      </c>
      <c r="G39" s="290" t="s">
        <v>770</v>
      </c>
      <c r="H39" s="290" t="s">
        <v>771</v>
      </c>
      <c r="I39" s="290">
        <v>5</v>
      </c>
      <c r="J39" s="292">
        <v>60.674999999999997</v>
      </c>
      <c r="K39" s="292">
        <v>0</v>
      </c>
      <c r="L39" s="292">
        <v>61</v>
      </c>
      <c r="M39" s="292">
        <v>0</v>
      </c>
      <c r="N39" s="292">
        <v>11.15184</v>
      </c>
      <c r="O39" s="292">
        <v>11.19</v>
      </c>
      <c r="P39" s="292"/>
      <c r="Q39" s="293">
        <v>359</v>
      </c>
      <c r="R39" s="289">
        <f t="shared" si="0"/>
        <v>4003.5105600000002</v>
      </c>
      <c r="S39" s="282">
        <f t="shared" si="1"/>
        <v>4017.21</v>
      </c>
      <c r="T39" s="283">
        <f t="shared" si="2"/>
        <v>13.699439999999868</v>
      </c>
    </row>
    <row r="40" spans="2:20" s="284" customFormat="1" ht="13" x14ac:dyDescent="0.3">
      <c r="B40" s="290" t="s">
        <v>766</v>
      </c>
      <c r="C40" s="291">
        <v>45385</v>
      </c>
      <c r="D40" s="290" t="s">
        <v>767</v>
      </c>
      <c r="E40" s="290" t="s">
        <v>775</v>
      </c>
      <c r="F40" s="290" t="s">
        <v>769</v>
      </c>
      <c r="G40" s="290" t="s">
        <v>772</v>
      </c>
      <c r="H40" s="290" t="s">
        <v>771</v>
      </c>
      <c r="I40" s="290" t="s">
        <v>726</v>
      </c>
      <c r="J40" s="292">
        <v>8.17</v>
      </c>
      <c r="K40" s="292">
        <v>0</v>
      </c>
      <c r="L40" s="292">
        <v>8</v>
      </c>
      <c r="M40" s="292">
        <v>0</v>
      </c>
      <c r="N40" s="292">
        <v>0.57999999999999996</v>
      </c>
      <c r="O40" s="292">
        <v>0.57999999999999996</v>
      </c>
      <c r="P40" s="292"/>
      <c r="Q40" s="293">
        <v>461</v>
      </c>
      <c r="R40" s="289">
        <f t="shared" si="0"/>
        <v>267.38</v>
      </c>
      <c r="S40" s="282">
        <f t="shared" si="1"/>
        <v>267.38</v>
      </c>
      <c r="T40" s="283">
        <f t="shared" si="2"/>
        <v>0</v>
      </c>
    </row>
    <row r="41" spans="2:20" s="284" customFormat="1" ht="13" x14ac:dyDescent="0.3">
      <c r="B41" s="290" t="s">
        <v>766</v>
      </c>
      <c r="C41" s="291">
        <v>45385</v>
      </c>
      <c r="D41" s="290" t="s">
        <v>767</v>
      </c>
      <c r="E41" s="290" t="s">
        <v>775</v>
      </c>
      <c r="F41" s="290" t="s">
        <v>769</v>
      </c>
      <c r="G41" s="290" t="s">
        <v>772</v>
      </c>
      <c r="H41" s="290" t="s">
        <v>771</v>
      </c>
      <c r="I41" s="290" t="s">
        <v>727</v>
      </c>
      <c r="J41" s="292">
        <v>8.17</v>
      </c>
      <c r="K41" s="292">
        <v>0</v>
      </c>
      <c r="L41" s="292">
        <v>8</v>
      </c>
      <c r="M41" s="292">
        <v>0</v>
      </c>
      <c r="N41" s="292">
        <v>0.59345999999999999</v>
      </c>
      <c r="O41" s="292">
        <v>0.59</v>
      </c>
      <c r="P41" s="292"/>
      <c r="Q41" s="293">
        <v>90</v>
      </c>
      <c r="R41" s="289">
        <f t="shared" si="0"/>
        <v>53.4114</v>
      </c>
      <c r="S41" s="282">
        <f t="shared" si="1"/>
        <v>53.099999999999994</v>
      </c>
      <c r="T41" s="283">
        <f t="shared" si="2"/>
        <v>-0.31140000000000612</v>
      </c>
    </row>
    <row r="42" spans="2:20" s="284" customFormat="1" ht="13" x14ac:dyDescent="0.3">
      <c r="B42" s="290" t="s">
        <v>766</v>
      </c>
      <c r="C42" s="291">
        <v>45385</v>
      </c>
      <c r="D42" s="290" t="s">
        <v>767</v>
      </c>
      <c r="E42" s="290" t="s">
        <v>775</v>
      </c>
      <c r="F42" s="290" t="s">
        <v>769</v>
      </c>
      <c r="G42" s="290" t="s">
        <v>772</v>
      </c>
      <c r="H42" s="290" t="s">
        <v>771</v>
      </c>
      <c r="I42" s="290">
        <v>3</v>
      </c>
      <c r="J42" s="292">
        <v>8.17</v>
      </c>
      <c r="K42" s="292">
        <v>0</v>
      </c>
      <c r="L42" s="292">
        <v>8</v>
      </c>
      <c r="M42" s="292">
        <v>0</v>
      </c>
      <c r="N42" s="292">
        <v>0.79300999999999999</v>
      </c>
      <c r="O42" s="292">
        <v>0.79</v>
      </c>
      <c r="P42" s="292"/>
      <c r="Q42" s="293">
        <v>966</v>
      </c>
      <c r="R42" s="289">
        <f t="shared" si="0"/>
        <v>766.04765999999995</v>
      </c>
      <c r="S42" s="282">
        <f t="shared" si="1"/>
        <v>763.14</v>
      </c>
      <c r="T42" s="283">
        <f t="shared" si="2"/>
        <v>-2.9076599999999644</v>
      </c>
    </row>
    <row r="43" spans="2:20" s="284" customFormat="1" ht="13" x14ac:dyDescent="0.3">
      <c r="B43" s="290" t="s">
        <v>766</v>
      </c>
      <c r="C43" s="291">
        <v>45385</v>
      </c>
      <c r="D43" s="290" t="s">
        <v>767</v>
      </c>
      <c r="E43" s="290" t="s">
        <v>775</v>
      </c>
      <c r="F43" s="290" t="s">
        <v>769</v>
      </c>
      <c r="G43" s="290" t="s">
        <v>772</v>
      </c>
      <c r="H43" s="290" t="s">
        <v>771</v>
      </c>
      <c r="I43" s="290">
        <v>4</v>
      </c>
      <c r="J43" s="292">
        <v>8.17</v>
      </c>
      <c r="K43" s="292">
        <v>0</v>
      </c>
      <c r="L43" s="292">
        <v>8</v>
      </c>
      <c r="M43" s="292">
        <v>0</v>
      </c>
      <c r="N43" s="292">
        <v>1.1930000000000001</v>
      </c>
      <c r="O43" s="292">
        <v>1.19</v>
      </c>
      <c r="P43" s="292"/>
      <c r="Q43" s="293">
        <v>195</v>
      </c>
      <c r="R43" s="289">
        <f t="shared" si="0"/>
        <v>232.63500000000002</v>
      </c>
      <c r="S43" s="282">
        <f t="shared" si="1"/>
        <v>232.04999999999998</v>
      </c>
      <c r="T43" s="283">
        <f t="shared" si="2"/>
        <v>-0.58500000000003638</v>
      </c>
    </row>
    <row r="44" spans="2:20" s="284" customFormat="1" ht="13" x14ac:dyDescent="0.3">
      <c r="B44" s="290" t="s">
        <v>766</v>
      </c>
      <c r="C44" s="291">
        <v>45385</v>
      </c>
      <c r="D44" s="290" t="s">
        <v>767</v>
      </c>
      <c r="E44" s="290" t="s">
        <v>776</v>
      </c>
      <c r="F44" s="290" t="s">
        <v>769</v>
      </c>
      <c r="G44" s="290" t="s">
        <v>772</v>
      </c>
      <c r="H44" s="290" t="s">
        <v>771</v>
      </c>
      <c r="I44" s="290" t="s">
        <v>727</v>
      </c>
      <c r="J44" s="292">
        <v>8.17</v>
      </c>
      <c r="K44" s="292">
        <v>0</v>
      </c>
      <c r="L44" s="292">
        <v>8</v>
      </c>
      <c r="M44" s="292">
        <v>0</v>
      </c>
      <c r="N44" s="292">
        <v>0.59345999999999999</v>
      </c>
      <c r="O44" s="292">
        <v>0.59</v>
      </c>
      <c r="P44" s="292"/>
      <c r="Q44" s="293">
        <v>434</v>
      </c>
      <c r="R44" s="289">
        <f t="shared" si="0"/>
        <v>257.56164000000001</v>
      </c>
      <c r="S44" s="282">
        <f t="shared" si="1"/>
        <v>256.06</v>
      </c>
      <c r="T44" s="283">
        <f t="shared" si="2"/>
        <v>-1.501640000000009</v>
      </c>
    </row>
  </sheetData>
  <autoFilter ref="B4:T44" xr:uid="{BBF412EE-04D9-4609-BE08-1A4DCA6D977E}"/>
  <conditionalFormatting sqref="T5:T4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&amp;RAnn. "X" all'All. "A" alla delibera n. 6/2026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2305C80AEC4748A823F6F1CCE457F2" ma:contentTypeVersion="3" ma:contentTypeDescription="Creare un nuovo documento." ma:contentTypeScope="" ma:versionID="40a5eeedf6e4b73445a99384e5a2dd7a">
  <xsd:schema xmlns:xsd="http://www.w3.org/2001/XMLSchema" xmlns:xs="http://www.w3.org/2001/XMLSchema" xmlns:p="http://schemas.microsoft.com/office/2006/metadata/properties" xmlns:ns2="780105d1-ebd2-4a84-9628-7f7567813bb4" targetNamespace="http://schemas.microsoft.com/office/2006/metadata/properties" ma:root="true" ma:fieldsID="08be95d67f7887543359a00d4af2b8d4" ns2:_="">
    <xsd:import namespace="780105d1-ebd2-4a84-9628-7f7567813b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105d1-ebd2-4a84-9628-7f7567813b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9CC65D-ECD0-403C-9F15-32A385FE8C6F}"/>
</file>

<file path=customXml/itemProps2.xml><?xml version="1.0" encoding="utf-8"?>
<ds:datastoreItem xmlns:ds="http://schemas.openxmlformats.org/officeDocument/2006/customXml" ds:itemID="{2BE19AA4-E9D0-4803-B215-AD129C265742}">
  <ds:schemaRefs>
    <ds:schemaRef ds:uri="49e5b5c6-a84b-4584-bc9c-b8990b9afa11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4270C6C-B899-47D2-B18A-066E484D13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X0 DatiGenerali</vt:lpstr>
      <vt:lpstr>X1 CoReg SchemiContabili</vt:lpstr>
      <vt:lpstr>X1.t CoReg Costi per tratta</vt:lpstr>
      <vt:lpstr>X1.a CoReg RiconcilBilancio</vt:lpstr>
      <vt:lpstr>X2 Variazioni IAS OIC</vt:lpstr>
      <vt:lpstr>X3 DatiTecnici - Traffico</vt:lpstr>
      <vt:lpstr>X4 - arrotondamenti</vt:lpstr>
      <vt:lpstr>'X2 Variazioni IAS OIC'!Area_stampa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RV</dc:creator>
  <cp:keywords/>
  <dc:description/>
  <cp:lastModifiedBy>Claudio Marchetta</cp:lastModifiedBy>
  <cp:revision/>
  <cp:lastPrinted>2026-02-05T09:46:03Z</cp:lastPrinted>
  <dcterms:created xsi:type="dcterms:W3CDTF">2025-03-21T14:46:27Z</dcterms:created>
  <dcterms:modified xsi:type="dcterms:W3CDTF">2026-02-05T09:46:11Z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0x0101001C2305C80AEC4748A823F6F1CCE457F2</vt:lpwstr>
  </property>
</Properties>
</file>