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000107\Desktop\"/>
    </mc:Choice>
  </mc:AlternateContent>
  <xr:revisionPtr revIDLastSave="0" documentId="13_ncr:1_{0C7D55DC-5D8A-4BBC-B3A2-88AE57551A01}" xr6:coauthVersionLast="45" xr6:coauthVersionMax="47" xr10:uidLastSave="{00000000-0000-0000-0000-000000000000}"/>
  <bookViews>
    <workbookView xWindow="-110" yWindow="-110" windowWidth="19420" windowHeight="10300" tabRatio="771" firstSheet="5" activeTab="7" xr2:uid="{00000000-000D-0000-FFFF-FFFF00000000}"/>
  </bookViews>
  <sheets>
    <sheet name="indice" sheetId="30" r:id="rId1"/>
    <sheet name="1 investimenti" sheetId="3" r:id="rId2"/>
    <sheet name="2 opex k" sheetId="5" r:id="rId3"/>
    <sheet name="3 opex v" sheetId="4" r:id="rId4"/>
    <sheet name="4 scheda servizio _1 anno ponte" sheetId="26" r:id="rId5"/>
    <sheet name="5 scheda servizio _2 anni ponte" sheetId="23" r:id="rId6"/>
    <sheet name="6 scheda servizio _3 anni ponte" sheetId="24" r:id="rId7"/>
    <sheet name="7 qualità e ambiente" sheetId="31" r:id="rId8"/>
    <sheet name="8 rischio traffico" sheetId="17" r:id="rId9"/>
    <sheet name="9 reti e sistemi" sheetId="22" r:id="rId10"/>
    <sheet name="10 reti e sistemi _ riepilogo" sheetId="27" r:id="rId11"/>
    <sheet name="11 Modello B tariffe" sheetId="28" r:id="rId12"/>
    <sheet name="12 Modello B costi-ricavi" sheetId="29" r:id="rId13"/>
  </sheets>
  <externalReferences>
    <externalReference r:id="rId14"/>
    <externalReference r:id="rId15"/>
    <externalReference r:id="rId16"/>
  </externalReferences>
  <definedNames>
    <definedName name="_xlnm._FilterDatabase" localSheetId="4" hidden="1">'4 scheda servizio _1 anno ponte'!$A$2:$Q$85</definedName>
    <definedName name="_xlnm._FilterDatabase" localSheetId="5" hidden="1">'5 scheda servizio _2 anni ponte'!$A$2:$S$85</definedName>
    <definedName name="_xlnm._FilterDatabase" localSheetId="6" hidden="1">'6 scheda servizio _3 anni ponte'!$A$2:$U$85</definedName>
    <definedName name="_xlnm.Print_Area" localSheetId="1">'1 investimenti'!$B$1:$Z$3</definedName>
    <definedName name="_xlnm.Print_Area" localSheetId="10">'10 reti e sistemi _ riepilogo'!$A$1:$N$42</definedName>
    <definedName name="_xlnm.Print_Area" localSheetId="11">'11 Modello B tariffe'!$B$2:$Q$23</definedName>
    <definedName name="_xlnm.Print_Area" localSheetId="12">'12 Modello B costi-ricavi'!$B$2:$U$17</definedName>
    <definedName name="_xlnm.Print_Area" localSheetId="2">'2 opex k'!$B$1:$X$3</definedName>
    <definedName name="_xlnm.Print_Area" localSheetId="3">'3 opex v'!$B$1:$W$3</definedName>
    <definedName name="_xlnm.Print_Area" localSheetId="4">'4 scheda servizio _1 anno ponte'!$A$1:$Q$195</definedName>
    <definedName name="_xlnm.Print_Area" localSheetId="5">'5 scheda servizio _2 anni ponte'!$A$1:$S$195</definedName>
    <definedName name="_xlnm.Print_Area" localSheetId="6">'6 scheda servizio _3 anni ponte'!$A$1:$U$195</definedName>
    <definedName name="_xlnm.Print_Area" localSheetId="7">'7 qualità e ambiente'!$A$2:$AD$39</definedName>
    <definedName name="_xlnm.Print_Area" localSheetId="8">'8 rischio traffico'!$B$2:$F$9</definedName>
    <definedName name="_xlnm.Print_Area" localSheetId="9">'9 reti e sistemi'!$B$2:$G$16</definedName>
    <definedName name="_xlnm.Print_Area" localSheetId="0">indice!$B$2:$D$15</definedName>
    <definedName name="ART">'[1]Input-Generali'!$E$73</definedName>
    <definedName name="col">'[2]Indici di qualità '!$B$5</definedName>
    <definedName name="col0">'[2]Indici di qualità '!$B$4</definedName>
    <definedName name="colfin">'[2]Indici di qualità '!$B$46</definedName>
    <definedName name="Debito">#REF!</definedName>
    <definedName name="dsue">'[2]Linee di debito'!$B$23</definedName>
    <definedName name="inv0">[2]Cronoprogramma!$E$26</definedName>
    <definedName name="invfin">[2]Cronoprogramma!$AH$26</definedName>
    <definedName name="mol0">'[2]Conto economico'!$E$43</definedName>
    <definedName name="molfin">'[2]Conto economico'!$I$43</definedName>
    <definedName name="NumRigheDebito">#REF!</definedName>
    <definedName name="NumRigheInCorso">#REF!</definedName>
    <definedName name="NumRigheNuova">#REF!</definedName>
    <definedName name="NumRigheQualita">#REF!</definedName>
    <definedName name="NuovaOpera">#REF!</definedName>
    <definedName name="nuovoinv">[2]Cronoprogramma!$E$20</definedName>
    <definedName name="OperaCorso">#REF!</definedName>
    <definedName name="Qt">'[2]Indici di qualità '!$B$48</definedName>
    <definedName name="Qualita">#REF!</definedName>
    <definedName name="ritorno">[3]Cronoprogramma!$C$14</definedName>
    <definedName name="ritorno2">[2]Cronoprogramma!$C$26</definedName>
    <definedName name="ritorno3">'[2]Linee di debito'!$E$16</definedName>
    <definedName name="ritorno4">#REF!</definedName>
    <definedName name="TarIniziale">#REF!</definedName>
    <definedName name="TassoPF">#REF!</definedName>
    <definedName name="TirMin">#REF!</definedName>
    <definedName name="_xlnm.Print_Titles" localSheetId="12">'12 Modello B costi-ricavi'!$B:$C</definedName>
    <definedName name="_xlnm.Print_Titles" localSheetId="2">'2 opex k'!$1:$2</definedName>
    <definedName name="_xlnm.Print_Titles" localSheetId="3">'3 opex v'!$1:$2</definedName>
    <definedName name="_xlnm.Print_Titles" localSheetId="5">'5 scheda servizio _2 anni ponte'!$1:$2</definedName>
    <definedName name="_xlnm.Print_Titles" localSheetId="6">'6 scheda servizio _3 anni ponte'!$1:$2</definedName>
    <definedName name="VanPF">#REF!</definedName>
    <definedName name="VanPFeff">#REF!</definedName>
    <definedName name="VarTar">#REF!</definedName>
    <definedName name="VarTarEff">#REF!</definedName>
    <definedName name="wac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31" l="1"/>
  <c r="G34" i="31"/>
  <c r="G39" i="31" s="1"/>
  <c r="G2" i="31" s="1"/>
  <c r="E31" i="31"/>
  <c r="J27" i="31"/>
  <c r="AD26" i="31"/>
  <c r="AB26" i="31"/>
  <c r="Z26" i="31"/>
  <c r="X26" i="31"/>
  <c r="V26" i="31"/>
  <c r="T26" i="31"/>
  <c r="R26" i="31"/>
  <c r="P26" i="31"/>
  <c r="N26" i="31"/>
  <c r="L26" i="31"/>
  <c r="J26" i="31"/>
  <c r="H26" i="31"/>
  <c r="AD25" i="31"/>
  <c r="AB25" i="31"/>
  <c r="Z25" i="31"/>
  <c r="X25" i="31"/>
  <c r="V25" i="31"/>
  <c r="T25" i="31"/>
  <c r="R25" i="31"/>
  <c r="P25" i="31"/>
  <c r="N25" i="31"/>
  <c r="L25" i="31"/>
  <c r="J25" i="31"/>
  <c r="H25" i="31"/>
  <c r="AD24" i="31"/>
  <c r="AD27" i="31" s="1"/>
  <c r="AB24" i="31"/>
  <c r="AB27" i="31" s="1"/>
  <c r="Z24" i="31"/>
  <c r="Z27" i="31" s="1"/>
  <c r="X24" i="31"/>
  <c r="X27" i="31" s="1"/>
  <c r="V24" i="31"/>
  <c r="V27" i="31" s="1"/>
  <c r="T24" i="31"/>
  <c r="T27" i="31" s="1"/>
  <c r="R24" i="31"/>
  <c r="R27" i="31" s="1"/>
  <c r="P24" i="31"/>
  <c r="P27" i="31" s="1"/>
  <c r="N24" i="31"/>
  <c r="N27" i="31" s="1"/>
  <c r="L24" i="31"/>
  <c r="L27" i="31" s="1"/>
  <c r="J24" i="31"/>
  <c r="H24" i="31"/>
  <c r="H27" i="31" s="1"/>
  <c r="E19" i="31"/>
  <c r="AD14" i="31"/>
  <c r="AB14" i="31"/>
  <c r="Z14" i="31"/>
  <c r="X14" i="31"/>
  <c r="V14" i="31"/>
  <c r="T14" i="31"/>
  <c r="R14" i="31"/>
  <c r="P14" i="31"/>
  <c r="N14" i="31"/>
  <c r="L14" i="31"/>
  <c r="J14" i="31"/>
  <c r="H14" i="31"/>
  <c r="AD13" i="31"/>
  <c r="AB13" i="31"/>
  <c r="Z13" i="31"/>
  <c r="X13" i="31"/>
  <c r="V13" i="31"/>
  <c r="T13" i="31"/>
  <c r="R13" i="31"/>
  <c r="P13" i="31"/>
  <c r="N13" i="31"/>
  <c r="L13" i="31"/>
  <c r="J13" i="31"/>
  <c r="H13" i="31"/>
  <c r="AD12" i="31"/>
  <c r="AB12" i="31"/>
  <c r="Z12" i="31"/>
  <c r="X12" i="31"/>
  <c r="V12" i="31"/>
  <c r="T12" i="31"/>
  <c r="R12" i="31"/>
  <c r="P12" i="31"/>
  <c r="N12" i="31"/>
  <c r="L12" i="31"/>
  <c r="J12" i="31"/>
  <c r="H12" i="31"/>
  <c r="AD11" i="31"/>
  <c r="AB11" i="31"/>
  <c r="Z11" i="31"/>
  <c r="X11" i="31"/>
  <c r="V11" i="31"/>
  <c r="T11" i="31"/>
  <c r="R11" i="31"/>
  <c r="P11" i="31"/>
  <c r="N11" i="31"/>
  <c r="L11" i="31"/>
  <c r="J11" i="31"/>
  <c r="H11" i="31"/>
  <c r="AD10" i="31"/>
  <c r="AB10" i="31"/>
  <c r="Z10" i="31"/>
  <c r="X10" i="31"/>
  <c r="V10" i="31"/>
  <c r="T10" i="31"/>
  <c r="R10" i="31"/>
  <c r="P10" i="31"/>
  <c r="N10" i="31"/>
  <c r="L10" i="31"/>
  <c r="J10" i="31"/>
  <c r="H10" i="31"/>
  <c r="AD9" i="31"/>
  <c r="AB9" i="31"/>
  <c r="Z9" i="31"/>
  <c r="X9" i="31"/>
  <c r="V9" i="31"/>
  <c r="T9" i="31"/>
  <c r="R9" i="31"/>
  <c r="P9" i="31"/>
  <c r="N9" i="31"/>
  <c r="L9" i="31"/>
  <c r="J9" i="31"/>
  <c r="H9" i="31"/>
  <c r="AD8" i="31"/>
  <c r="AB8" i="31"/>
  <c r="Z8" i="31"/>
  <c r="X8" i="31"/>
  <c r="V8" i="31"/>
  <c r="T8" i="31"/>
  <c r="R8" i="31"/>
  <c r="P8" i="31"/>
  <c r="N8" i="31"/>
  <c r="L8" i="31"/>
  <c r="J8" i="31"/>
  <c r="H8" i="31"/>
  <c r="AD7" i="31"/>
  <c r="AD15" i="31" s="1"/>
  <c r="AB7" i="31"/>
  <c r="AB15" i="31" s="1"/>
  <c r="Z7" i="31"/>
  <c r="Z15" i="31" s="1"/>
  <c r="X7" i="31"/>
  <c r="X15" i="31" s="1"/>
  <c r="V7" i="31"/>
  <c r="V15" i="31" s="1"/>
  <c r="T7" i="31"/>
  <c r="T15" i="31" s="1"/>
  <c r="R7" i="31"/>
  <c r="R15" i="31" s="1"/>
  <c r="P7" i="31"/>
  <c r="P15" i="31" s="1"/>
  <c r="N7" i="31"/>
  <c r="N15" i="31" s="1"/>
  <c r="L7" i="31"/>
  <c r="L15" i="31" s="1"/>
  <c r="J7" i="31"/>
  <c r="J15" i="31" s="1"/>
  <c r="H7" i="31"/>
  <c r="H15" i="31" s="1"/>
  <c r="L28" i="31" l="1"/>
  <c r="H29" i="31"/>
  <c r="AB28" i="31"/>
  <c r="AB29" i="31" s="1"/>
  <c r="AA31" i="31" s="1"/>
  <c r="AA36" i="31" s="1"/>
  <c r="P16" i="31"/>
  <c r="L17" i="31"/>
  <c r="K19" i="31" s="1"/>
  <c r="K34" i="31" s="1"/>
  <c r="K39" i="31" s="1"/>
  <c r="K2" i="31" s="1"/>
  <c r="T28" i="31"/>
  <c r="T29" i="31"/>
  <c r="X28" i="31"/>
  <c r="X29" i="31" s="1"/>
  <c r="W31" i="31" s="1"/>
  <c r="W36" i="31" s="1"/>
  <c r="P28" i="31"/>
  <c r="P29" i="31" s="1"/>
  <c r="O31" i="31" s="1"/>
  <c r="O36" i="31" s="1"/>
  <c r="L29" i="31"/>
  <c r="K31" i="31" s="1"/>
  <c r="K36" i="31" s="1"/>
  <c r="T16" i="31"/>
  <c r="T17" i="31" s="1"/>
  <c r="S19" i="31" s="1"/>
  <c r="S34" i="31" s="1"/>
  <c r="S39" i="31" s="1"/>
  <c r="S2" i="31" s="1"/>
  <c r="P17" i="31"/>
  <c r="O19" i="31" s="1"/>
  <c r="O34" i="31" s="1"/>
  <c r="O39" i="31" s="1"/>
  <c r="O2" i="31" s="1"/>
  <c r="X16" i="31"/>
  <c r="L16" i="31"/>
  <c r="H17" i="31"/>
  <c r="X17" i="31"/>
  <c r="W19" i="31" s="1"/>
  <c r="W34" i="31" s="1"/>
  <c r="W39" i="31" s="1"/>
  <c r="W2" i="31" s="1"/>
  <c r="AB16" i="31"/>
  <c r="AB17" i="31" s="1"/>
  <c r="AA19" i="31" s="1"/>
  <c r="AA34" i="31" s="1"/>
  <c r="S31" i="31"/>
  <c r="S36" i="31" s="1"/>
  <c r="AA39" i="31" l="1"/>
  <c r="AA2" i="31" s="1"/>
  <c r="M10" i="26" l="1"/>
  <c r="N10" i="26" s="1"/>
  <c r="O10" i="26" s="1"/>
  <c r="P10" i="26" s="1"/>
  <c r="Q10" i="26" s="1"/>
  <c r="L10" i="26"/>
  <c r="Q9" i="26"/>
  <c r="P9" i="26"/>
  <c r="O9" i="26"/>
  <c r="N9" i="26"/>
  <c r="M9" i="26"/>
  <c r="L9" i="26"/>
  <c r="U13" i="24"/>
  <c r="T13" i="24"/>
  <c r="S13" i="24"/>
  <c r="R13" i="24"/>
  <c r="Q13" i="24"/>
  <c r="P13" i="24"/>
  <c r="O13" i="24"/>
  <c r="N13" i="24"/>
  <c r="K13" i="24"/>
  <c r="J13" i="24"/>
  <c r="I13" i="24"/>
  <c r="H13" i="24"/>
  <c r="G13" i="24"/>
  <c r="F13" i="24"/>
  <c r="E13" i="24"/>
  <c r="D13" i="24"/>
  <c r="S13" i="23"/>
  <c r="R13" i="23"/>
  <c r="Q13" i="23"/>
  <c r="P13" i="23"/>
  <c r="O13" i="23"/>
  <c r="N13" i="23"/>
  <c r="M13" i="23"/>
  <c r="J13" i="23"/>
  <c r="I13" i="23"/>
  <c r="H13" i="23"/>
  <c r="G13" i="23"/>
  <c r="F13" i="23"/>
  <c r="D13" i="23"/>
  <c r="E13" i="23"/>
  <c r="N10" i="24"/>
  <c r="O10" i="24" s="1"/>
  <c r="P10" i="24" s="1"/>
  <c r="Q10" i="24" s="1"/>
  <c r="R10" i="24" s="1"/>
  <c r="S10" i="24" s="1"/>
  <c r="T10" i="24" s="1"/>
  <c r="U10" i="24" s="1"/>
  <c r="F10" i="24"/>
  <c r="G10" i="24" s="1"/>
  <c r="H10" i="24" s="1"/>
  <c r="I10" i="24" s="1"/>
  <c r="J10" i="24" s="1"/>
  <c r="K10" i="24" s="1"/>
  <c r="E10" i="24"/>
  <c r="D10" i="24"/>
  <c r="M10" i="23"/>
  <c r="N10" i="23" s="1"/>
  <c r="O10" i="23" s="1"/>
  <c r="P10" i="23" s="1"/>
  <c r="Q10" i="23" s="1"/>
  <c r="R10" i="23" s="1"/>
  <c r="S10" i="23" s="1"/>
  <c r="F10" i="23"/>
  <c r="G10" i="23" s="1"/>
  <c r="H10" i="23" s="1"/>
  <c r="I10" i="23" s="1"/>
  <c r="J10" i="23" s="1"/>
  <c r="E10" i="23"/>
  <c r="D10" i="23"/>
  <c r="U9" i="24"/>
  <c r="T9" i="24"/>
  <c r="S9" i="24"/>
  <c r="R9" i="24"/>
  <c r="Q9" i="24"/>
  <c r="P9" i="24"/>
  <c r="O9" i="24"/>
  <c r="N9" i="24"/>
  <c r="K9" i="24"/>
  <c r="J9" i="24"/>
  <c r="I9" i="24"/>
  <c r="H9" i="24"/>
  <c r="G9" i="24"/>
  <c r="F9" i="24"/>
  <c r="E9" i="24"/>
  <c r="D9" i="24"/>
  <c r="S9" i="23"/>
  <c r="R9" i="23"/>
  <c r="Q9" i="23"/>
  <c r="P9" i="23"/>
  <c r="O9" i="23"/>
  <c r="N9" i="23"/>
  <c r="M9" i="23"/>
  <c r="E9" i="23"/>
  <c r="F9" i="23"/>
  <c r="G9" i="23"/>
  <c r="H9" i="23"/>
  <c r="I9" i="23"/>
  <c r="J9" i="23"/>
  <c r="D9" i="23"/>
  <c r="L13" i="26"/>
  <c r="M13" i="26" s="1"/>
  <c r="N13" i="26" s="1"/>
  <c r="O13" i="26" s="1"/>
  <c r="P13" i="26" s="1"/>
  <c r="Q13" i="26" s="1"/>
  <c r="I13" i="26"/>
  <c r="H13" i="26"/>
  <c r="G13" i="26"/>
  <c r="F13" i="26"/>
  <c r="E13" i="26"/>
  <c r="D13" i="26"/>
  <c r="D10" i="26"/>
  <c r="E10" i="26" s="1"/>
  <c r="F10" i="26" s="1"/>
  <c r="G10" i="26" s="1"/>
  <c r="H10" i="26" s="1"/>
  <c r="I10" i="26" s="1"/>
  <c r="E9" i="26"/>
  <c r="F9" i="26"/>
  <c r="G9" i="26"/>
  <c r="H9" i="26"/>
  <c r="I9" i="26"/>
  <c r="D9" i="26"/>
  <c r="U10" i="29"/>
  <c r="T10" i="29"/>
  <c r="R10" i="29"/>
  <c r="Q10" i="29"/>
  <c r="O10" i="29"/>
  <c r="N10" i="29"/>
  <c r="L10" i="29"/>
  <c r="K10" i="29"/>
  <c r="I10" i="29"/>
  <c r="H10" i="29"/>
  <c r="F10" i="29"/>
  <c r="E10" i="29"/>
  <c r="R9" i="29" l="1"/>
  <c r="Q9" i="29"/>
  <c r="Q11" i="29" l="1"/>
  <c r="R11" i="29"/>
  <c r="N7" i="26"/>
  <c r="L11" i="26"/>
  <c r="Q8" i="26"/>
  <c r="P8" i="26"/>
  <c r="O8" i="26"/>
  <c r="N8" i="26"/>
  <c r="M8" i="26"/>
  <c r="L8" i="26"/>
  <c r="K8" i="26"/>
  <c r="Q7" i="26"/>
  <c r="P7" i="26"/>
  <c r="O7" i="26"/>
  <c r="M7" i="26"/>
  <c r="L7" i="26"/>
  <c r="K7" i="26"/>
  <c r="M8" i="24"/>
  <c r="N8" i="24"/>
  <c r="O8" i="24"/>
  <c r="P8" i="24"/>
  <c r="Q8" i="24"/>
  <c r="R8" i="24"/>
  <c r="S8" i="24"/>
  <c r="T8" i="24"/>
  <c r="U8" i="24"/>
  <c r="N7" i="24"/>
  <c r="O7" i="24"/>
  <c r="P7" i="24"/>
  <c r="Q7" i="24"/>
  <c r="R7" i="24"/>
  <c r="S7" i="24"/>
  <c r="T7" i="24"/>
  <c r="U7" i="24"/>
  <c r="M7" i="24"/>
  <c r="S8" i="23"/>
  <c r="R8" i="23"/>
  <c r="Q8" i="23"/>
  <c r="P8" i="23"/>
  <c r="O8" i="23"/>
  <c r="N8" i="23"/>
  <c r="M8" i="23"/>
  <c r="L8" i="23"/>
  <c r="S7" i="23"/>
  <c r="R7" i="23"/>
  <c r="Q7" i="23"/>
  <c r="P7" i="23"/>
  <c r="O7" i="23"/>
  <c r="N7" i="23"/>
  <c r="M7" i="23"/>
  <c r="L7" i="23"/>
  <c r="D195" i="26"/>
  <c r="E195" i="26"/>
  <c r="F195" i="26"/>
  <c r="G195" i="26"/>
  <c r="H195" i="26"/>
  <c r="I195" i="26"/>
  <c r="C195" i="26"/>
  <c r="S142" i="23"/>
  <c r="C142" i="23"/>
  <c r="J195" i="23"/>
  <c r="I195" i="23"/>
  <c r="H195" i="23"/>
  <c r="G195" i="23"/>
  <c r="F195" i="23"/>
  <c r="E195" i="23"/>
  <c r="D195" i="23"/>
  <c r="C195" i="23"/>
  <c r="S195" i="23"/>
  <c r="R195" i="23"/>
  <c r="Q195" i="23"/>
  <c r="P195" i="23"/>
  <c r="O195" i="23"/>
  <c r="N195" i="23"/>
  <c r="M195" i="23"/>
  <c r="L195" i="23"/>
  <c r="U195" i="24"/>
  <c r="T195" i="24"/>
  <c r="S195" i="24"/>
  <c r="R195" i="24"/>
  <c r="Q195" i="24"/>
  <c r="P195" i="24"/>
  <c r="O195" i="24"/>
  <c r="N195" i="24"/>
  <c r="M195" i="24"/>
  <c r="D195" i="24"/>
  <c r="E195" i="24"/>
  <c r="F195" i="24"/>
  <c r="G195" i="24"/>
  <c r="H195" i="24"/>
  <c r="I195" i="24"/>
  <c r="J195" i="24"/>
  <c r="K195" i="24"/>
  <c r="C195" i="24"/>
  <c r="U153" i="24"/>
  <c r="T153" i="24"/>
  <c r="S153" i="24"/>
  <c r="R153" i="24"/>
  <c r="Q153" i="24"/>
  <c r="P153" i="24"/>
  <c r="O153" i="24"/>
  <c r="N153" i="24"/>
  <c r="M153" i="24"/>
  <c r="D153" i="24"/>
  <c r="E153" i="24"/>
  <c r="F153" i="24"/>
  <c r="G153" i="24"/>
  <c r="H153" i="24"/>
  <c r="I153" i="24"/>
  <c r="J153" i="24"/>
  <c r="K153" i="24"/>
  <c r="C153" i="24"/>
  <c r="C153" i="23"/>
  <c r="S153" i="23"/>
  <c r="R153" i="23"/>
  <c r="Q153" i="23"/>
  <c r="P153" i="23"/>
  <c r="O153" i="23"/>
  <c r="N153" i="23"/>
  <c r="M153" i="23"/>
  <c r="L153" i="23"/>
  <c r="E153" i="23"/>
  <c r="F153" i="23"/>
  <c r="G153" i="23"/>
  <c r="H153" i="23"/>
  <c r="I153" i="23"/>
  <c r="J153" i="23"/>
  <c r="D153" i="23"/>
  <c r="U142" i="24"/>
  <c r="T142" i="24"/>
  <c r="S142" i="24"/>
  <c r="R142" i="24"/>
  <c r="Q142" i="24"/>
  <c r="P142" i="24"/>
  <c r="O142" i="24"/>
  <c r="N142" i="24"/>
  <c r="M142" i="24"/>
  <c r="D142" i="24"/>
  <c r="E142" i="24"/>
  <c r="F142" i="24"/>
  <c r="G142" i="24"/>
  <c r="H142" i="24"/>
  <c r="I142" i="24"/>
  <c r="J142" i="24"/>
  <c r="K142" i="24"/>
  <c r="C142" i="24"/>
  <c r="R142" i="23"/>
  <c r="Q142" i="23"/>
  <c r="P142" i="23"/>
  <c r="O142" i="23"/>
  <c r="N142" i="23"/>
  <c r="M142" i="23"/>
  <c r="L142" i="23"/>
  <c r="E142" i="23"/>
  <c r="F142" i="23"/>
  <c r="G142" i="23"/>
  <c r="H142" i="23"/>
  <c r="I142" i="23"/>
  <c r="J142" i="23"/>
  <c r="D142" i="23"/>
  <c r="L153" i="26"/>
  <c r="K153" i="26"/>
  <c r="D153" i="26"/>
  <c r="C153" i="26"/>
  <c r="J69" i="23"/>
  <c r="S69" i="23"/>
  <c r="U69" i="24"/>
  <c r="K69" i="24"/>
  <c r="U9" i="29"/>
  <c r="T9" i="29"/>
  <c r="O9" i="29"/>
  <c r="N9" i="29"/>
  <c r="L9" i="29"/>
  <c r="K9" i="29"/>
  <c r="I9" i="29"/>
  <c r="H9" i="29"/>
  <c r="L11" i="29" l="1"/>
  <c r="T11" i="29"/>
  <c r="O11" i="29"/>
  <c r="U11" i="29"/>
  <c r="H11" i="29"/>
  <c r="I11" i="29"/>
  <c r="N11" i="29"/>
  <c r="K11" i="29"/>
  <c r="F9" i="29"/>
  <c r="E9" i="29"/>
  <c r="E11" i="29" l="1"/>
  <c r="F11" i="29"/>
  <c r="K3" i="27"/>
  <c r="L3" i="27"/>
  <c r="M3" i="27"/>
  <c r="N3" i="27"/>
  <c r="K4" i="27"/>
  <c r="L4" i="27"/>
  <c r="M4" i="27"/>
  <c r="N4" i="27"/>
  <c r="K5" i="27"/>
  <c r="L5" i="27"/>
  <c r="M5" i="27"/>
  <c r="N5" i="27"/>
  <c r="K6" i="27"/>
  <c r="L6" i="27"/>
  <c r="M6" i="27"/>
  <c r="N6" i="27"/>
  <c r="K7" i="27"/>
  <c r="L7" i="27"/>
  <c r="M7" i="27"/>
  <c r="N7" i="27"/>
  <c r="K8" i="27"/>
  <c r="L8" i="27"/>
  <c r="M8" i="27"/>
  <c r="N8" i="27"/>
  <c r="K9" i="27"/>
  <c r="L9" i="27"/>
  <c r="M9" i="27"/>
  <c r="N9" i="27"/>
  <c r="K10" i="27"/>
  <c r="L10" i="27"/>
  <c r="M10" i="27"/>
  <c r="N10" i="27"/>
  <c r="K11" i="27"/>
  <c r="L11" i="27"/>
  <c r="M11" i="27"/>
  <c r="N11" i="27"/>
  <c r="K12" i="27"/>
  <c r="L12" i="27"/>
  <c r="M12" i="27"/>
  <c r="N12" i="27"/>
  <c r="J4" i="27"/>
  <c r="J5" i="27"/>
  <c r="J6" i="27"/>
  <c r="J7" i="27"/>
  <c r="J8" i="27"/>
  <c r="J9" i="27"/>
  <c r="J10" i="27"/>
  <c r="J11" i="27"/>
  <c r="J12" i="27"/>
  <c r="J3" i="27"/>
  <c r="U162" i="24"/>
  <c r="T162" i="24"/>
  <c r="S162" i="24"/>
  <c r="R162" i="24"/>
  <c r="Q162" i="24"/>
  <c r="P162" i="24"/>
  <c r="O162" i="24"/>
  <c r="N162" i="24"/>
  <c r="M162" i="24"/>
  <c r="D162" i="24"/>
  <c r="D177" i="24" s="1"/>
  <c r="E162" i="24"/>
  <c r="E177" i="24" s="1"/>
  <c r="F162" i="24"/>
  <c r="F177" i="24" s="1"/>
  <c r="G162" i="24"/>
  <c r="G177" i="24" s="1"/>
  <c r="H162" i="24"/>
  <c r="H177" i="24" s="1"/>
  <c r="I162" i="24"/>
  <c r="I177" i="24" s="1"/>
  <c r="J162" i="24"/>
  <c r="J177" i="24" s="1"/>
  <c r="K162" i="24"/>
  <c r="K177" i="24" s="1"/>
  <c r="C162" i="24"/>
  <c r="C177" i="24" s="1"/>
  <c r="S162" i="23"/>
  <c r="R162" i="23"/>
  <c r="Q162" i="23"/>
  <c r="P162" i="23"/>
  <c r="O162" i="23"/>
  <c r="N162" i="23"/>
  <c r="M162" i="23"/>
  <c r="L162" i="23"/>
  <c r="D162" i="23"/>
  <c r="D177" i="23" s="1"/>
  <c r="E162" i="23"/>
  <c r="E177" i="23" s="1"/>
  <c r="F162" i="23"/>
  <c r="F177" i="23" s="1"/>
  <c r="G162" i="23"/>
  <c r="G177" i="23" s="1"/>
  <c r="H162" i="23"/>
  <c r="H177" i="23" s="1"/>
  <c r="I162" i="23"/>
  <c r="I177" i="23" s="1"/>
  <c r="J162" i="23"/>
  <c r="J177" i="23" s="1"/>
  <c r="C162" i="23"/>
  <c r="C177" i="23" s="1"/>
  <c r="Q162" i="26"/>
  <c r="P162" i="26"/>
  <c r="O162" i="26"/>
  <c r="N162" i="26"/>
  <c r="M162" i="26"/>
  <c r="L162" i="26"/>
  <c r="K162" i="26"/>
  <c r="D162" i="26"/>
  <c r="D177" i="26" s="1"/>
  <c r="E162" i="26"/>
  <c r="E177" i="26" s="1"/>
  <c r="F162" i="26"/>
  <c r="F177" i="26" s="1"/>
  <c r="G162" i="26"/>
  <c r="G177" i="26" s="1"/>
  <c r="H162" i="26"/>
  <c r="H177" i="26" s="1"/>
  <c r="I162" i="26"/>
  <c r="I177" i="26" s="1"/>
  <c r="C162" i="26"/>
  <c r="C177" i="26" s="1"/>
  <c r="Q114" i="26"/>
  <c r="P114" i="26"/>
  <c r="O114" i="26"/>
  <c r="N114" i="26"/>
  <c r="M114" i="26"/>
  <c r="L114" i="26"/>
  <c r="K114" i="26"/>
  <c r="Q113" i="26"/>
  <c r="P113" i="26"/>
  <c r="O113" i="26"/>
  <c r="N113" i="26"/>
  <c r="M113" i="26"/>
  <c r="L113" i="26"/>
  <c r="K113" i="26"/>
  <c r="Q112" i="26"/>
  <c r="P112" i="26"/>
  <c r="O112" i="26"/>
  <c r="N112" i="26"/>
  <c r="M112" i="26"/>
  <c r="L112" i="26"/>
  <c r="K112" i="26"/>
  <c r="Q111" i="26"/>
  <c r="P111" i="26"/>
  <c r="O111" i="26"/>
  <c r="N111" i="26"/>
  <c r="M111" i="26"/>
  <c r="L111" i="26"/>
  <c r="K111" i="26"/>
  <c r="Q110" i="26"/>
  <c r="P110" i="26"/>
  <c r="O110" i="26"/>
  <c r="N110" i="26"/>
  <c r="M110" i="26"/>
  <c r="L110" i="26"/>
  <c r="K110" i="26"/>
  <c r="Q109" i="26"/>
  <c r="P109" i="26"/>
  <c r="O109" i="26"/>
  <c r="N109" i="26"/>
  <c r="M109" i="26"/>
  <c r="L109" i="26"/>
  <c r="K109" i="26"/>
  <c r="S114" i="23"/>
  <c r="R114" i="23"/>
  <c r="Q114" i="23"/>
  <c r="P114" i="23"/>
  <c r="O114" i="23"/>
  <c r="N114" i="23"/>
  <c r="M114" i="23"/>
  <c r="L114" i="23"/>
  <c r="S113" i="23"/>
  <c r="R113" i="23"/>
  <c r="Q113" i="23"/>
  <c r="P113" i="23"/>
  <c r="O113" i="23"/>
  <c r="N113" i="23"/>
  <c r="M113" i="23"/>
  <c r="L113" i="23"/>
  <c r="S112" i="23"/>
  <c r="R112" i="23"/>
  <c r="Q112" i="23"/>
  <c r="P112" i="23"/>
  <c r="O112" i="23"/>
  <c r="N112" i="23"/>
  <c r="M112" i="23"/>
  <c r="L112" i="23"/>
  <c r="S111" i="23"/>
  <c r="R111" i="23"/>
  <c r="Q111" i="23"/>
  <c r="P111" i="23"/>
  <c r="O111" i="23"/>
  <c r="N111" i="23"/>
  <c r="M111" i="23"/>
  <c r="L111" i="23"/>
  <c r="S110" i="23"/>
  <c r="R110" i="23"/>
  <c r="Q110" i="23"/>
  <c r="P110" i="23"/>
  <c r="O110" i="23"/>
  <c r="N110" i="23"/>
  <c r="M110" i="23"/>
  <c r="L110" i="23"/>
  <c r="S109" i="23"/>
  <c r="R109" i="23"/>
  <c r="Q109" i="23"/>
  <c r="P109" i="23"/>
  <c r="O109" i="23"/>
  <c r="N109" i="23"/>
  <c r="M109" i="23"/>
  <c r="L109" i="23"/>
  <c r="M109" i="24"/>
  <c r="N109" i="24"/>
  <c r="O109" i="24"/>
  <c r="P109" i="24"/>
  <c r="Q109" i="24"/>
  <c r="R109" i="24"/>
  <c r="S109" i="24"/>
  <c r="T109" i="24"/>
  <c r="U109" i="24"/>
  <c r="M110" i="24"/>
  <c r="N110" i="24"/>
  <c r="O110" i="24"/>
  <c r="P110" i="24"/>
  <c r="Q110" i="24"/>
  <c r="R110" i="24"/>
  <c r="S110" i="24"/>
  <c r="T110" i="24"/>
  <c r="U110" i="24"/>
  <c r="M111" i="24"/>
  <c r="N111" i="24"/>
  <c r="O111" i="24"/>
  <c r="P111" i="24"/>
  <c r="Q111" i="24"/>
  <c r="R111" i="24"/>
  <c r="S111" i="24"/>
  <c r="T111" i="24"/>
  <c r="U111" i="24"/>
  <c r="M112" i="24"/>
  <c r="N112" i="24"/>
  <c r="O112" i="24"/>
  <c r="P112" i="24"/>
  <c r="Q112" i="24"/>
  <c r="R112" i="24"/>
  <c r="S112" i="24"/>
  <c r="T112" i="24"/>
  <c r="U112" i="24"/>
  <c r="M113" i="24"/>
  <c r="N113" i="24"/>
  <c r="O113" i="24"/>
  <c r="P113" i="24"/>
  <c r="Q113" i="24"/>
  <c r="R113" i="24"/>
  <c r="S113" i="24"/>
  <c r="T113" i="24"/>
  <c r="U113" i="24"/>
  <c r="M114" i="24"/>
  <c r="N114" i="24"/>
  <c r="O114" i="24"/>
  <c r="P114" i="24"/>
  <c r="Q114" i="24"/>
  <c r="R114" i="24"/>
  <c r="S114" i="24"/>
  <c r="T114" i="24"/>
  <c r="U114" i="24"/>
  <c r="C19" i="26"/>
  <c r="C21" i="26" s="1"/>
  <c r="C19" i="23"/>
  <c r="C21" i="23" s="1"/>
  <c r="C19" i="24"/>
  <c r="C193" i="24" s="1"/>
  <c r="K17" i="26"/>
  <c r="L17" i="26"/>
  <c r="M17" i="26"/>
  <c r="N17" i="26"/>
  <c r="O17" i="26"/>
  <c r="P17" i="26"/>
  <c r="Q17" i="26"/>
  <c r="K18" i="26"/>
  <c r="L18" i="26"/>
  <c r="M18" i="26"/>
  <c r="N18" i="26"/>
  <c r="O18" i="26"/>
  <c r="P18" i="26"/>
  <c r="Q18" i="26"/>
  <c r="L17" i="23"/>
  <c r="M17" i="23"/>
  <c r="N17" i="23"/>
  <c r="O17" i="23"/>
  <c r="P17" i="23"/>
  <c r="Q17" i="23"/>
  <c r="R17" i="23"/>
  <c r="S17" i="23"/>
  <c r="L18" i="23"/>
  <c r="M18" i="23"/>
  <c r="N18" i="23"/>
  <c r="O18" i="23"/>
  <c r="P18" i="23"/>
  <c r="Q18" i="23"/>
  <c r="R18" i="23"/>
  <c r="S18" i="23"/>
  <c r="M17" i="24"/>
  <c r="N17" i="24"/>
  <c r="O17" i="24"/>
  <c r="P17" i="24"/>
  <c r="Q17" i="24"/>
  <c r="R17" i="24"/>
  <c r="S17" i="24"/>
  <c r="T17" i="24"/>
  <c r="U17" i="24"/>
  <c r="M18" i="24"/>
  <c r="N18" i="24"/>
  <c r="O18" i="24"/>
  <c r="P18" i="24"/>
  <c r="Q18" i="24"/>
  <c r="R18" i="24"/>
  <c r="S18" i="24"/>
  <c r="T18" i="24"/>
  <c r="U18" i="24"/>
  <c r="M13" i="24"/>
  <c r="L13" i="23"/>
  <c r="K13" i="26"/>
  <c r="Q11" i="26"/>
  <c r="P11" i="26"/>
  <c r="O11" i="26"/>
  <c r="N11" i="26"/>
  <c r="M11" i="26"/>
  <c r="K11" i="26"/>
  <c r="K12" i="26"/>
  <c r="C193" i="23" l="1"/>
  <c r="C193" i="26"/>
  <c r="C194" i="26" s="1"/>
  <c r="C21" i="24"/>
  <c r="K168" i="26"/>
  <c r="L168" i="26"/>
  <c r="D168" i="26"/>
  <c r="C168" i="26"/>
  <c r="L168" i="23"/>
  <c r="N168" i="23"/>
  <c r="M168" i="23"/>
  <c r="E168" i="23"/>
  <c r="D168" i="23"/>
  <c r="C168" i="23"/>
  <c r="P168" i="24"/>
  <c r="O168" i="24"/>
  <c r="N168" i="24"/>
  <c r="M168" i="24"/>
  <c r="D168" i="24"/>
  <c r="E168" i="24"/>
  <c r="F168" i="24"/>
  <c r="C168" i="24"/>
  <c r="C138" i="24"/>
  <c r="Q158" i="26"/>
  <c r="P158" i="26"/>
  <c r="O158" i="26"/>
  <c r="N158" i="26"/>
  <c r="M158" i="26"/>
  <c r="L158" i="26"/>
  <c r="K158" i="26"/>
  <c r="I158" i="26"/>
  <c r="I176" i="26" s="1"/>
  <c r="H158" i="26"/>
  <c r="H176" i="26" s="1"/>
  <c r="G158" i="26"/>
  <c r="G176" i="26" s="1"/>
  <c r="F158" i="26"/>
  <c r="F176" i="26" s="1"/>
  <c r="E158" i="26"/>
  <c r="E176" i="26" s="1"/>
  <c r="D158" i="26"/>
  <c r="D176" i="26" s="1"/>
  <c r="C158" i="26"/>
  <c r="C176" i="26" s="1"/>
  <c r="U158" i="24"/>
  <c r="S158" i="23"/>
  <c r="R158" i="23"/>
  <c r="Q158" i="23"/>
  <c r="P158" i="23"/>
  <c r="O158" i="23"/>
  <c r="N158" i="23"/>
  <c r="M158" i="23"/>
  <c r="L158" i="23"/>
  <c r="J158" i="23"/>
  <c r="I158" i="23"/>
  <c r="H158" i="23"/>
  <c r="G158" i="23"/>
  <c r="F158" i="23"/>
  <c r="E158" i="23"/>
  <c r="D158" i="23"/>
  <c r="C158" i="23"/>
  <c r="T158" i="24"/>
  <c r="S158" i="24"/>
  <c r="R158" i="24"/>
  <c r="Q158" i="24"/>
  <c r="P158" i="24"/>
  <c r="O158" i="24"/>
  <c r="N158" i="24"/>
  <c r="M158" i="24"/>
  <c r="E158" i="24"/>
  <c r="E176" i="24" s="1"/>
  <c r="F158" i="24"/>
  <c r="F176" i="24" s="1"/>
  <c r="G158" i="24"/>
  <c r="G176" i="24" s="1"/>
  <c r="H158" i="24"/>
  <c r="H176" i="24" s="1"/>
  <c r="I158" i="24"/>
  <c r="I176" i="24" s="1"/>
  <c r="J158" i="24"/>
  <c r="J176" i="24" s="1"/>
  <c r="K158" i="24"/>
  <c r="K176" i="24" s="1"/>
  <c r="D158" i="24"/>
  <c r="D176" i="24" s="1"/>
  <c r="I138" i="26"/>
  <c r="H138" i="26"/>
  <c r="G138" i="26"/>
  <c r="F138" i="26"/>
  <c r="E138" i="26"/>
  <c r="D138" i="26"/>
  <c r="C138" i="26"/>
  <c r="J138" i="23"/>
  <c r="I138" i="23"/>
  <c r="E138" i="23"/>
  <c r="D138" i="23"/>
  <c r="C138" i="23"/>
  <c r="E138" i="24"/>
  <c r="F138" i="24"/>
  <c r="G138" i="24"/>
  <c r="H138" i="24"/>
  <c r="I138" i="24"/>
  <c r="J138" i="24"/>
  <c r="K138" i="24"/>
  <c r="D138" i="24"/>
  <c r="C14" i="24"/>
  <c r="C14" i="23"/>
  <c r="C14" i="26"/>
  <c r="Q108" i="26"/>
  <c r="P108" i="26"/>
  <c r="O108" i="26"/>
  <c r="N108" i="26"/>
  <c r="M108" i="26"/>
  <c r="L108" i="26"/>
  <c r="K108" i="26"/>
  <c r="Q107" i="26"/>
  <c r="P107" i="26"/>
  <c r="O107" i="26"/>
  <c r="N107" i="26"/>
  <c r="M107" i="26"/>
  <c r="L107" i="26"/>
  <c r="K107" i="26"/>
  <c r="Q106" i="26"/>
  <c r="P106" i="26"/>
  <c r="O106" i="26"/>
  <c r="N106" i="26"/>
  <c r="M106" i="26"/>
  <c r="L106" i="26"/>
  <c r="K106" i="26"/>
  <c r="Q105" i="26"/>
  <c r="P105" i="26"/>
  <c r="O105" i="26"/>
  <c r="N105" i="26"/>
  <c r="M105" i="26"/>
  <c r="L105" i="26"/>
  <c r="K105" i="26"/>
  <c r="Q104" i="26"/>
  <c r="P104" i="26"/>
  <c r="O104" i="26"/>
  <c r="N104" i="26"/>
  <c r="M104" i="26"/>
  <c r="L104" i="26"/>
  <c r="K104" i="26"/>
  <c r="Q103" i="26"/>
  <c r="P103" i="26"/>
  <c r="O103" i="26"/>
  <c r="N103" i="26"/>
  <c r="M103" i="26"/>
  <c r="L103" i="26"/>
  <c r="K103" i="26"/>
  <c r="Q102" i="26"/>
  <c r="P102" i="26"/>
  <c r="O102" i="26"/>
  <c r="N102" i="26"/>
  <c r="M102" i="26"/>
  <c r="L102" i="26"/>
  <c r="K102" i="26"/>
  <c r="Q101" i="26"/>
  <c r="P101" i="26"/>
  <c r="O101" i="26"/>
  <c r="N101" i="26"/>
  <c r="M101" i="26"/>
  <c r="L101" i="26"/>
  <c r="K101" i="26"/>
  <c r="Q100" i="26"/>
  <c r="P100" i="26"/>
  <c r="O100" i="26"/>
  <c r="N100" i="26"/>
  <c r="M100" i="26"/>
  <c r="L100" i="26"/>
  <c r="K100" i="26"/>
  <c r="Q99" i="26"/>
  <c r="P99" i="26"/>
  <c r="O99" i="26"/>
  <c r="N99" i="26"/>
  <c r="M99" i="26"/>
  <c r="L99" i="26"/>
  <c r="K99" i="26"/>
  <c r="Q97" i="26"/>
  <c r="Q177" i="26" s="1"/>
  <c r="P97" i="26"/>
  <c r="P177" i="26" s="1"/>
  <c r="O97" i="26"/>
  <c r="O177" i="26" s="1"/>
  <c r="N97" i="26"/>
  <c r="N177" i="26" s="1"/>
  <c r="M97" i="26"/>
  <c r="M177" i="26" s="1"/>
  <c r="L97" i="26"/>
  <c r="L177" i="26" s="1"/>
  <c r="K97" i="26"/>
  <c r="K177" i="26" s="1"/>
  <c r="Q27" i="26"/>
  <c r="Q145" i="26" s="1"/>
  <c r="P27" i="26"/>
  <c r="P145" i="26" s="1"/>
  <c r="O27" i="26"/>
  <c r="O145" i="26" s="1"/>
  <c r="N27" i="26"/>
  <c r="N145" i="26" s="1"/>
  <c r="M27" i="26"/>
  <c r="M145" i="26" s="1"/>
  <c r="L27" i="26"/>
  <c r="L145" i="26" s="1"/>
  <c r="K27" i="26"/>
  <c r="K145" i="26" s="1"/>
  <c r="K23" i="26"/>
  <c r="K20" i="26"/>
  <c r="Q26" i="26"/>
  <c r="Q144" i="26" s="1"/>
  <c r="P26" i="26"/>
  <c r="P144" i="26" s="1"/>
  <c r="O26" i="26"/>
  <c r="O144" i="26" s="1"/>
  <c r="N26" i="26"/>
  <c r="N144" i="26" s="1"/>
  <c r="M26" i="26"/>
  <c r="M144" i="26" s="1"/>
  <c r="L26" i="26"/>
  <c r="L144" i="26" s="1"/>
  <c r="K26" i="26"/>
  <c r="K144" i="26" s="1"/>
  <c r="Q25" i="26"/>
  <c r="Q143" i="26" s="1"/>
  <c r="P25" i="26"/>
  <c r="P143" i="26" s="1"/>
  <c r="O25" i="26"/>
  <c r="O143" i="26" s="1"/>
  <c r="N25" i="26"/>
  <c r="N143" i="26" s="1"/>
  <c r="M25" i="26"/>
  <c r="M143" i="26" s="1"/>
  <c r="L25" i="26"/>
  <c r="L143" i="26" s="1"/>
  <c r="K25" i="26"/>
  <c r="K143" i="26" s="1"/>
  <c r="Q22" i="26"/>
  <c r="Q195" i="26" s="1"/>
  <c r="P22" i="26"/>
  <c r="P195" i="26" s="1"/>
  <c r="O22" i="26"/>
  <c r="O195" i="26" s="1"/>
  <c r="N22" i="26"/>
  <c r="N195" i="26" s="1"/>
  <c r="M22" i="26"/>
  <c r="M195" i="26" s="1"/>
  <c r="L22" i="26"/>
  <c r="L195" i="26" s="1"/>
  <c r="K22" i="26"/>
  <c r="K195" i="26" s="1"/>
  <c r="K19" i="26"/>
  <c r="K193" i="26" s="1"/>
  <c r="K16" i="26"/>
  <c r="Q15" i="26"/>
  <c r="Q140" i="26" s="1"/>
  <c r="P15" i="26"/>
  <c r="P140" i="26" s="1"/>
  <c r="O15" i="26"/>
  <c r="O140" i="26" s="1"/>
  <c r="N15" i="26"/>
  <c r="N140" i="26" s="1"/>
  <c r="M15" i="26"/>
  <c r="M140" i="26" s="1"/>
  <c r="L15" i="26"/>
  <c r="L140" i="26" s="1"/>
  <c r="K15" i="26"/>
  <c r="K140" i="26" s="1"/>
  <c r="K5" i="26"/>
  <c r="L5" i="26"/>
  <c r="M5" i="26"/>
  <c r="N5" i="26"/>
  <c r="O5" i="26"/>
  <c r="P5" i="26"/>
  <c r="Q5" i="26"/>
  <c r="L4" i="26"/>
  <c r="M4" i="26"/>
  <c r="N4" i="26"/>
  <c r="O4" i="26"/>
  <c r="P4" i="26"/>
  <c r="Q4" i="26"/>
  <c r="K4" i="26"/>
  <c r="M97" i="23"/>
  <c r="M177" i="23" s="1"/>
  <c r="N97" i="23"/>
  <c r="N177" i="23" s="1"/>
  <c r="O97" i="23"/>
  <c r="O177" i="23" s="1"/>
  <c r="P97" i="23"/>
  <c r="P177" i="23" s="1"/>
  <c r="Q97" i="23"/>
  <c r="Q177" i="23" s="1"/>
  <c r="R97" i="23"/>
  <c r="R177" i="23" s="1"/>
  <c r="S97" i="23"/>
  <c r="S177" i="23" s="1"/>
  <c r="M99" i="23"/>
  <c r="N99" i="23"/>
  <c r="O99" i="23"/>
  <c r="P99" i="23"/>
  <c r="Q99" i="23"/>
  <c r="R99" i="23"/>
  <c r="S99" i="23"/>
  <c r="M100" i="23"/>
  <c r="N100" i="23"/>
  <c r="O100" i="23"/>
  <c r="P100" i="23"/>
  <c r="Q100" i="23"/>
  <c r="R100" i="23"/>
  <c r="S100" i="23"/>
  <c r="M101" i="23"/>
  <c r="N101" i="23"/>
  <c r="O101" i="23"/>
  <c r="P101" i="23"/>
  <c r="Q101" i="23"/>
  <c r="R101" i="23"/>
  <c r="S101" i="23"/>
  <c r="M102" i="23"/>
  <c r="N102" i="23"/>
  <c r="O102" i="23"/>
  <c r="P102" i="23"/>
  <c r="Q102" i="23"/>
  <c r="R102" i="23"/>
  <c r="S102" i="23"/>
  <c r="M103" i="23"/>
  <c r="N103" i="23"/>
  <c r="O103" i="23"/>
  <c r="P103" i="23"/>
  <c r="Q103" i="23"/>
  <c r="R103" i="23"/>
  <c r="S103" i="23"/>
  <c r="M104" i="23"/>
  <c r="N104" i="23"/>
  <c r="O104" i="23"/>
  <c r="P104" i="23"/>
  <c r="Q104" i="23"/>
  <c r="R104" i="23"/>
  <c r="S104" i="23"/>
  <c r="M105" i="23"/>
  <c r="N105" i="23"/>
  <c r="O105" i="23"/>
  <c r="P105" i="23"/>
  <c r="Q105" i="23"/>
  <c r="R105" i="23"/>
  <c r="S105" i="23"/>
  <c r="M106" i="23"/>
  <c r="N106" i="23"/>
  <c r="O106" i="23"/>
  <c r="P106" i="23"/>
  <c r="Q106" i="23"/>
  <c r="R106" i="23"/>
  <c r="S106" i="23"/>
  <c r="M107" i="23"/>
  <c r="N107" i="23"/>
  <c r="O107" i="23"/>
  <c r="P107" i="23"/>
  <c r="Q107" i="23"/>
  <c r="R107" i="23"/>
  <c r="S107" i="23"/>
  <c r="M108" i="23"/>
  <c r="N108" i="23"/>
  <c r="O108" i="23"/>
  <c r="P108" i="23"/>
  <c r="Q108" i="23"/>
  <c r="R108" i="23"/>
  <c r="S108" i="23"/>
  <c r="L108" i="23"/>
  <c r="L107" i="23"/>
  <c r="L106" i="23"/>
  <c r="L105" i="23"/>
  <c r="L104" i="23"/>
  <c r="L103" i="23"/>
  <c r="L102" i="23"/>
  <c r="L101" i="23"/>
  <c r="L100" i="23"/>
  <c r="L99" i="23"/>
  <c r="L97" i="23"/>
  <c r="L177" i="23" s="1"/>
  <c r="S26" i="23"/>
  <c r="R26" i="23"/>
  <c r="Q26" i="23"/>
  <c r="P26" i="23"/>
  <c r="O26" i="23"/>
  <c r="N26" i="23"/>
  <c r="M26" i="23"/>
  <c r="L26" i="23"/>
  <c r="S25" i="23"/>
  <c r="R25" i="23"/>
  <c r="Q25" i="23"/>
  <c r="P25" i="23"/>
  <c r="O25" i="23"/>
  <c r="N25" i="23"/>
  <c r="M25" i="23"/>
  <c r="L25" i="23"/>
  <c r="S22" i="23"/>
  <c r="R22" i="23"/>
  <c r="Q22" i="23"/>
  <c r="P22" i="23"/>
  <c r="O22" i="23"/>
  <c r="N22" i="23"/>
  <c r="M22" i="23"/>
  <c r="L22" i="23"/>
  <c r="L19" i="23"/>
  <c r="L193" i="23" s="1"/>
  <c r="L16" i="23"/>
  <c r="S15" i="23"/>
  <c r="R15" i="23"/>
  <c r="Q15" i="23"/>
  <c r="P15" i="23"/>
  <c r="O15" i="23"/>
  <c r="N15" i="23"/>
  <c r="M15" i="23"/>
  <c r="L15" i="23"/>
  <c r="S11" i="23"/>
  <c r="R11" i="23"/>
  <c r="Q11" i="23"/>
  <c r="P11" i="23"/>
  <c r="O11" i="23"/>
  <c r="N11" i="23"/>
  <c r="M11" i="23"/>
  <c r="L11" i="23"/>
  <c r="S5" i="23"/>
  <c r="R5" i="23"/>
  <c r="N5" i="23"/>
  <c r="M5" i="23"/>
  <c r="L5" i="23"/>
  <c r="U97" i="24"/>
  <c r="U177" i="24" s="1"/>
  <c r="T97" i="24"/>
  <c r="T177" i="24" s="1"/>
  <c r="S97" i="24"/>
  <c r="S177" i="24" s="1"/>
  <c r="R97" i="24"/>
  <c r="R177" i="24" s="1"/>
  <c r="Q97" i="24"/>
  <c r="Q177" i="24" s="1"/>
  <c r="P97" i="24"/>
  <c r="P177" i="24" s="1"/>
  <c r="O97" i="24"/>
  <c r="O177" i="24" s="1"/>
  <c r="N97" i="24"/>
  <c r="N177" i="24" s="1"/>
  <c r="M97" i="24"/>
  <c r="M177" i="24" s="1"/>
  <c r="U108" i="24"/>
  <c r="T108" i="24"/>
  <c r="S108" i="24"/>
  <c r="R108" i="24"/>
  <c r="Q108" i="24"/>
  <c r="P108" i="24"/>
  <c r="O108" i="24"/>
  <c r="N108" i="24"/>
  <c r="M108" i="24"/>
  <c r="U107" i="24"/>
  <c r="T107" i="24"/>
  <c r="S107" i="24"/>
  <c r="R107" i="24"/>
  <c r="Q107" i="24"/>
  <c r="P107" i="24"/>
  <c r="O107" i="24"/>
  <c r="N107" i="24"/>
  <c r="M107" i="24"/>
  <c r="U106" i="24"/>
  <c r="T106" i="24"/>
  <c r="S106" i="24"/>
  <c r="R106" i="24"/>
  <c r="Q106" i="24"/>
  <c r="P106" i="24"/>
  <c r="O106" i="24"/>
  <c r="N106" i="24"/>
  <c r="M106" i="24"/>
  <c r="U105" i="24"/>
  <c r="T105" i="24"/>
  <c r="S105" i="24"/>
  <c r="R105" i="24"/>
  <c r="Q105" i="24"/>
  <c r="P105" i="24"/>
  <c r="O105" i="24"/>
  <c r="N105" i="24"/>
  <c r="M105" i="24"/>
  <c r="U104" i="24"/>
  <c r="T104" i="24"/>
  <c r="S104" i="24"/>
  <c r="R104" i="24"/>
  <c r="Q104" i="24"/>
  <c r="P104" i="24"/>
  <c r="O104" i="24"/>
  <c r="N104" i="24"/>
  <c r="M104" i="24"/>
  <c r="U103" i="24"/>
  <c r="T103" i="24"/>
  <c r="S103" i="24"/>
  <c r="R103" i="24"/>
  <c r="Q103" i="24"/>
  <c r="P103" i="24"/>
  <c r="O103" i="24"/>
  <c r="N103" i="24"/>
  <c r="M103" i="24"/>
  <c r="U102" i="24"/>
  <c r="T102" i="24"/>
  <c r="S102" i="24"/>
  <c r="R102" i="24"/>
  <c r="Q102" i="24"/>
  <c r="P102" i="24"/>
  <c r="O102" i="24"/>
  <c r="N102" i="24"/>
  <c r="M102" i="24"/>
  <c r="U101" i="24"/>
  <c r="T101" i="24"/>
  <c r="S101" i="24"/>
  <c r="R101" i="24"/>
  <c r="Q101" i="24"/>
  <c r="P101" i="24"/>
  <c r="O101" i="24"/>
  <c r="N101" i="24"/>
  <c r="M101" i="24"/>
  <c r="U100" i="24"/>
  <c r="T100" i="24"/>
  <c r="S100" i="24"/>
  <c r="R100" i="24"/>
  <c r="Q100" i="24"/>
  <c r="P100" i="24"/>
  <c r="O100" i="24"/>
  <c r="N100" i="24"/>
  <c r="M100" i="24"/>
  <c r="U99" i="24"/>
  <c r="T99" i="24"/>
  <c r="S99" i="24"/>
  <c r="R99" i="24"/>
  <c r="Q99" i="24"/>
  <c r="P99" i="24"/>
  <c r="O99" i="24"/>
  <c r="N99" i="24"/>
  <c r="M99" i="24"/>
  <c r="U26" i="24"/>
  <c r="U144" i="24" s="1"/>
  <c r="T26" i="24"/>
  <c r="T144" i="24" s="1"/>
  <c r="S26" i="24"/>
  <c r="S144" i="24" s="1"/>
  <c r="R26" i="24"/>
  <c r="R144" i="24" s="1"/>
  <c r="Q26" i="24"/>
  <c r="Q144" i="24" s="1"/>
  <c r="P26" i="24"/>
  <c r="P144" i="24" s="1"/>
  <c r="O26" i="24"/>
  <c r="O144" i="24" s="1"/>
  <c r="N26" i="24"/>
  <c r="N144" i="24" s="1"/>
  <c r="M26" i="24"/>
  <c r="M144" i="24" s="1"/>
  <c r="U25" i="24"/>
  <c r="U143" i="24" s="1"/>
  <c r="T25" i="24"/>
  <c r="T143" i="24" s="1"/>
  <c r="S25" i="24"/>
  <c r="R25" i="24"/>
  <c r="R143" i="24" s="1"/>
  <c r="Q25" i="24"/>
  <c r="P25" i="24"/>
  <c r="P143" i="24" s="1"/>
  <c r="O25" i="24"/>
  <c r="O143" i="24" s="1"/>
  <c r="N25" i="24"/>
  <c r="N143" i="24" s="1"/>
  <c r="M25" i="24"/>
  <c r="U22" i="24"/>
  <c r="T22" i="24"/>
  <c r="S22" i="24"/>
  <c r="R22" i="24"/>
  <c r="Q22" i="24"/>
  <c r="P22" i="24"/>
  <c r="O22" i="24"/>
  <c r="N22" i="24"/>
  <c r="M22" i="24"/>
  <c r="M19" i="24"/>
  <c r="M193" i="24" s="1"/>
  <c r="M16" i="24"/>
  <c r="U15" i="24"/>
  <c r="U140" i="24" s="1"/>
  <c r="T15" i="24"/>
  <c r="T140" i="24" s="1"/>
  <c r="S15" i="24"/>
  <c r="S140" i="24" s="1"/>
  <c r="R15" i="24"/>
  <c r="R140" i="24" s="1"/>
  <c r="Q15" i="24"/>
  <c r="Q140" i="24" s="1"/>
  <c r="P15" i="24"/>
  <c r="P140" i="24" s="1"/>
  <c r="O15" i="24"/>
  <c r="O140" i="24" s="1"/>
  <c r="N15" i="24"/>
  <c r="N140" i="24" s="1"/>
  <c r="M15" i="24"/>
  <c r="M140" i="24" s="1"/>
  <c r="U11" i="24"/>
  <c r="T11" i="24"/>
  <c r="S11" i="24"/>
  <c r="R11" i="24"/>
  <c r="Q11" i="24"/>
  <c r="P11" i="24"/>
  <c r="O11" i="24"/>
  <c r="N11" i="24"/>
  <c r="M11" i="24"/>
  <c r="U5" i="24"/>
  <c r="T5" i="24"/>
  <c r="S5" i="24"/>
  <c r="R5" i="24"/>
  <c r="Q5" i="24"/>
  <c r="P5" i="24"/>
  <c r="O5" i="24"/>
  <c r="N5" i="24"/>
  <c r="M5" i="24"/>
  <c r="N4" i="24"/>
  <c r="O4" i="24"/>
  <c r="P4" i="24"/>
  <c r="Q4" i="24"/>
  <c r="Q138" i="24" s="1"/>
  <c r="R4" i="24"/>
  <c r="S4" i="24"/>
  <c r="T4" i="24"/>
  <c r="U4" i="24"/>
  <c r="U138" i="24" s="1"/>
  <c r="M23" i="24"/>
  <c r="M20" i="24"/>
  <c r="M12" i="24"/>
  <c r="M4" i="24"/>
  <c r="L23" i="23"/>
  <c r="L20" i="23"/>
  <c r="L12" i="23"/>
  <c r="M4" i="23"/>
  <c r="N4" i="23"/>
  <c r="O4" i="23"/>
  <c r="P4" i="23"/>
  <c r="Q4" i="23"/>
  <c r="R4" i="23"/>
  <c r="S4" i="23"/>
  <c r="L4" i="23"/>
  <c r="L138" i="23" s="1"/>
  <c r="D20" i="24"/>
  <c r="E20" i="24" s="1"/>
  <c r="F20" i="24" s="1"/>
  <c r="G20" i="24" s="1"/>
  <c r="H20" i="24" s="1"/>
  <c r="I20" i="24" s="1"/>
  <c r="J20" i="24" s="1"/>
  <c r="K20" i="24" s="1"/>
  <c r="U20" i="24" s="1"/>
  <c r="D23" i="24"/>
  <c r="E23" i="24" s="1"/>
  <c r="O23" i="24" s="1"/>
  <c r="E23" i="23"/>
  <c r="E24" i="23" s="1"/>
  <c r="N24" i="23" s="1"/>
  <c r="E20" i="23"/>
  <c r="N20" i="23" s="1"/>
  <c r="L189" i="26"/>
  <c r="K189" i="26"/>
  <c r="D189" i="26"/>
  <c r="C189" i="26"/>
  <c r="Q166" i="26"/>
  <c r="P166" i="26"/>
  <c r="O166" i="26"/>
  <c r="N166" i="26"/>
  <c r="M166" i="26"/>
  <c r="L166" i="26"/>
  <c r="K166" i="26"/>
  <c r="I166" i="26"/>
  <c r="I179" i="26" s="1"/>
  <c r="H166" i="26"/>
  <c r="H179" i="26" s="1"/>
  <c r="G166" i="26"/>
  <c r="G179" i="26" s="1"/>
  <c r="F166" i="26"/>
  <c r="F179" i="26" s="1"/>
  <c r="E166" i="26"/>
  <c r="E179" i="26" s="1"/>
  <c r="D166" i="26"/>
  <c r="D179" i="26" s="1"/>
  <c r="C166" i="26"/>
  <c r="C179" i="26" s="1"/>
  <c r="Q164" i="26"/>
  <c r="P164" i="26"/>
  <c r="O164" i="26"/>
  <c r="N164" i="26"/>
  <c r="M164" i="26"/>
  <c r="L164" i="26"/>
  <c r="K164" i="26"/>
  <c r="I164" i="26"/>
  <c r="I178" i="26" s="1"/>
  <c r="H164" i="26"/>
  <c r="H178" i="26" s="1"/>
  <c r="G164" i="26"/>
  <c r="G178" i="26" s="1"/>
  <c r="F164" i="26"/>
  <c r="F178" i="26" s="1"/>
  <c r="E164" i="26"/>
  <c r="E178" i="26" s="1"/>
  <c r="D164" i="26"/>
  <c r="D178" i="26" s="1"/>
  <c r="C164" i="26"/>
  <c r="C178" i="26" s="1"/>
  <c r="L152" i="26"/>
  <c r="K152" i="26"/>
  <c r="D152" i="26"/>
  <c r="C152" i="26"/>
  <c r="Q151" i="26"/>
  <c r="P151" i="26"/>
  <c r="O151" i="26"/>
  <c r="N151" i="26"/>
  <c r="M151" i="26"/>
  <c r="L151" i="26"/>
  <c r="K151" i="26"/>
  <c r="I151" i="26"/>
  <c r="H151" i="26"/>
  <c r="G151" i="26"/>
  <c r="F151" i="26"/>
  <c r="E151" i="26"/>
  <c r="D151" i="26"/>
  <c r="C151" i="26"/>
  <c r="Q150" i="26"/>
  <c r="P150" i="26"/>
  <c r="O150" i="26"/>
  <c r="N150" i="26"/>
  <c r="M150" i="26"/>
  <c r="L150" i="26"/>
  <c r="K150" i="26"/>
  <c r="I150" i="26"/>
  <c r="H150" i="26"/>
  <c r="G150" i="26"/>
  <c r="F150" i="26"/>
  <c r="E150" i="26"/>
  <c r="D150" i="26"/>
  <c r="C150" i="26"/>
  <c r="I145" i="26"/>
  <c r="H145" i="26"/>
  <c r="G145" i="26"/>
  <c r="F145" i="26"/>
  <c r="E145" i="26"/>
  <c r="D145" i="26"/>
  <c r="C145" i="26"/>
  <c r="I144" i="26"/>
  <c r="H144" i="26"/>
  <c r="G144" i="26"/>
  <c r="F144" i="26"/>
  <c r="E144" i="26"/>
  <c r="D144" i="26"/>
  <c r="C144" i="26"/>
  <c r="I143" i="26"/>
  <c r="H143" i="26"/>
  <c r="G143" i="26"/>
  <c r="F143" i="26"/>
  <c r="E143" i="26"/>
  <c r="D143" i="26"/>
  <c r="C143" i="26"/>
  <c r="I140" i="26"/>
  <c r="H140" i="26"/>
  <c r="G140" i="26"/>
  <c r="F140" i="26"/>
  <c r="E140" i="26"/>
  <c r="D140" i="26"/>
  <c r="C140" i="26"/>
  <c r="K139" i="26"/>
  <c r="C139" i="26"/>
  <c r="C24" i="26"/>
  <c r="D23" i="26"/>
  <c r="D24" i="26" s="1"/>
  <c r="C141" i="26"/>
  <c r="D20" i="26"/>
  <c r="E20" i="26" s="1"/>
  <c r="F20" i="26" s="1"/>
  <c r="G20" i="26" s="1"/>
  <c r="H20" i="26" s="1"/>
  <c r="I20" i="26" s="1"/>
  <c r="Q20" i="26" s="1"/>
  <c r="D12" i="26"/>
  <c r="O189" i="24"/>
  <c r="O166" i="24"/>
  <c r="O164" i="24"/>
  <c r="O152" i="24"/>
  <c r="O151" i="24"/>
  <c r="O150" i="24"/>
  <c r="O145" i="24"/>
  <c r="F189" i="24"/>
  <c r="F166" i="24"/>
  <c r="F179" i="24" s="1"/>
  <c r="F164" i="24"/>
  <c r="F178" i="24" s="1"/>
  <c r="F152" i="24"/>
  <c r="F151" i="24"/>
  <c r="F150" i="24"/>
  <c r="F145" i="24"/>
  <c r="F144" i="24"/>
  <c r="F143" i="24"/>
  <c r="F140" i="24"/>
  <c r="E189" i="24"/>
  <c r="E166" i="24"/>
  <c r="E179" i="24" s="1"/>
  <c r="E164" i="24"/>
  <c r="E178" i="24" s="1"/>
  <c r="E152" i="24"/>
  <c r="E151" i="24"/>
  <c r="E150" i="24"/>
  <c r="E145" i="24"/>
  <c r="E144" i="24"/>
  <c r="E143" i="24"/>
  <c r="E140" i="24"/>
  <c r="C194" i="24"/>
  <c r="P189" i="24"/>
  <c r="N189" i="24"/>
  <c r="M189" i="24"/>
  <c r="D189" i="24"/>
  <c r="C189" i="24"/>
  <c r="U166" i="24"/>
  <c r="T166" i="24"/>
  <c r="S166" i="24"/>
  <c r="R166" i="24"/>
  <c r="Q166" i="24"/>
  <c r="P166" i="24"/>
  <c r="N166" i="24"/>
  <c r="M166" i="24"/>
  <c r="K166" i="24"/>
  <c r="K179" i="24" s="1"/>
  <c r="J166" i="24"/>
  <c r="J179" i="24" s="1"/>
  <c r="I166" i="24"/>
  <c r="I179" i="24" s="1"/>
  <c r="H166" i="24"/>
  <c r="H179" i="24" s="1"/>
  <c r="G166" i="24"/>
  <c r="G179" i="24" s="1"/>
  <c r="D166" i="24"/>
  <c r="D179" i="24" s="1"/>
  <c r="C166" i="24"/>
  <c r="C179" i="24" s="1"/>
  <c r="U164" i="24"/>
  <c r="T164" i="24"/>
  <c r="S164" i="24"/>
  <c r="R164" i="24"/>
  <c r="Q164" i="24"/>
  <c r="P164" i="24"/>
  <c r="N164" i="24"/>
  <c r="M164" i="24"/>
  <c r="K164" i="24"/>
  <c r="K178" i="24" s="1"/>
  <c r="J164" i="24"/>
  <c r="J178" i="24" s="1"/>
  <c r="I164" i="24"/>
  <c r="I178" i="24" s="1"/>
  <c r="H164" i="24"/>
  <c r="H178" i="24" s="1"/>
  <c r="G164" i="24"/>
  <c r="G178" i="24" s="1"/>
  <c r="D164" i="24"/>
  <c r="D178" i="24" s="1"/>
  <c r="C164" i="24"/>
  <c r="C178" i="24" s="1"/>
  <c r="C158" i="24"/>
  <c r="C176" i="24" s="1"/>
  <c r="P152" i="24"/>
  <c r="N152" i="24"/>
  <c r="M152" i="24"/>
  <c r="D152" i="24"/>
  <c r="C152" i="24"/>
  <c r="U151" i="24"/>
  <c r="T151" i="24"/>
  <c r="S151" i="24"/>
  <c r="R151" i="24"/>
  <c r="Q151" i="24"/>
  <c r="P151" i="24"/>
  <c r="N151" i="24"/>
  <c r="M151" i="24"/>
  <c r="K151" i="24"/>
  <c r="J151" i="24"/>
  <c r="I151" i="24"/>
  <c r="H151" i="24"/>
  <c r="G151" i="24"/>
  <c r="D151" i="24"/>
  <c r="C151" i="24"/>
  <c r="U150" i="24"/>
  <c r="T150" i="24"/>
  <c r="S150" i="24"/>
  <c r="R150" i="24"/>
  <c r="Q150" i="24"/>
  <c r="P150" i="24"/>
  <c r="N150" i="24"/>
  <c r="M150" i="24"/>
  <c r="K150" i="24"/>
  <c r="J150" i="24"/>
  <c r="I150" i="24"/>
  <c r="H150" i="24"/>
  <c r="G150" i="24"/>
  <c r="D150" i="24"/>
  <c r="C150" i="24"/>
  <c r="U145" i="24"/>
  <c r="T145" i="24"/>
  <c r="S145" i="24"/>
  <c r="R145" i="24"/>
  <c r="Q145" i="24"/>
  <c r="P145" i="24"/>
  <c r="N145" i="24"/>
  <c r="M145" i="24"/>
  <c r="K145" i="24"/>
  <c r="J145" i="24"/>
  <c r="I145" i="24"/>
  <c r="H145" i="24"/>
  <c r="G145" i="24"/>
  <c r="D145" i="24"/>
  <c r="C145" i="24"/>
  <c r="K144" i="24"/>
  <c r="J144" i="24"/>
  <c r="I144" i="24"/>
  <c r="H144" i="24"/>
  <c r="G144" i="24"/>
  <c r="D144" i="24"/>
  <c r="C144" i="24"/>
  <c r="K143" i="24"/>
  <c r="J143" i="24"/>
  <c r="I143" i="24"/>
  <c r="H143" i="24"/>
  <c r="G143" i="24"/>
  <c r="D143" i="24"/>
  <c r="C143" i="24"/>
  <c r="K140" i="24"/>
  <c r="J140" i="24"/>
  <c r="I140" i="24"/>
  <c r="H140" i="24"/>
  <c r="G140" i="24"/>
  <c r="D140" i="24"/>
  <c r="C140" i="24"/>
  <c r="C139" i="24"/>
  <c r="S143" i="24"/>
  <c r="Q143" i="24"/>
  <c r="C24" i="24"/>
  <c r="C141" i="24"/>
  <c r="D12" i="24"/>
  <c r="E12" i="24" s="1"/>
  <c r="L12" i="26" l="1"/>
  <c r="K24" i="26"/>
  <c r="K142" i="26" s="1"/>
  <c r="C142" i="26"/>
  <c r="C187" i="26" s="1"/>
  <c r="L24" i="26"/>
  <c r="L142" i="26" s="1"/>
  <c r="D142" i="26"/>
  <c r="C28" i="26"/>
  <c r="C79" i="26" s="1"/>
  <c r="C28" i="24"/>
  <c r="S188" i="24"/>
  <c r="C188" i="24"/>
  <c r="D188" i="24"/>
  <c r="N188" i="24"/>
  <c r="T188" i="24"/>
  <c r="G188" i="24"/>
  <c r="E188" i="24"/>
  <c r="U188" i="24"/>
  <c r="H188" i="24"/>
  <c r="I188" i="24"/>
  <c r="O188" i="24"/>
  <c r="J188" i="24"/>
  <c r="P188" i="24"/>
  <c r="Q188" i="24"/>
  <c r="K188" i="24"/>
  <c r="F188" i="24"/>
  <c r="R188" i="24"/>
  <c r="D188" i="26"/>
  <c r="L188" i="26"/>
  <c r="E188" i="26"/>
  <c r="M188" i="26"/>
  <c r="G188" i="26"/>
  <c r="O188" i="26"/>
  <c r="H188" i="26"/>
  <c r="P188" i="26"/>
  <c r="F188" i="26"/>
  <c r="N188" i="26"/>
  <c r="I188" i="26"/>
  <c r="Q188" i="26"/>
  <c r="C188" i="26"/>
  <c r="K188" i="26"/>
  <c r="K176" i="26"/>
  <c r="O179" i="24"/>
  <c r="Q66" i="26"/>
  <c r="I66" i="26"/>
  <c r="I58" i="26"/>
  <c r="T138" i="24"/>
  <c r="N138" i="26"/>
  <c r="D19" i="26"/>
  <c r="S138" i="23"/>
  <c r="S138" i="24"/>
  <c r="D19" i="24"/>
  <c r="E186" i="24"/>
  <c r="O176" i="24"/>
  <c r="D186" i="26"/>
  <c r="L14" i="23"/>
  <c r="R138" i="23"/>
  <c r="G186" i="24"/>
  <c r="O178" i="24"/>
  <c r="M14" i="24"/>
  <c r="O138" i="24"/>
  <c r="P138" i="24"/>
  <c r="M194" i="24"/>
  <c r="O154" i="24"/>
  <c r="O175" i="24" s="1"/>
  <c r="M138" i="23"/>
  <c r="M138" i="26"/>
  <c r="P138" i="26"/>
  <c r="O138" i="26"/>
  <c r="L176" i="26"/>
  <c r="K138" i="26"/>
  <c r="K185" i="26" s="1"/>
  <c r="K14" i="26"/>
  <c r="C186" i="26"/>
  <c r="Q138" i="26"/>
  <c r="N186" i="26"/>
  <c r="L138" i="26"/>
  <c r="N138" i="23"/>
  <c r="N138" i="24"/>
  <c r="C187" i="24"/>
  <c r="R138" i="24"/>
  <c r="M138" i="24"/>
  <c r="M139" i="24"/>
  <c r="N23" i="24"/>
  <c r="R179" i="24"/>
  <c r="T20" i="24"/>
  <c r="T58" i="24" s="1"/>
  <c r="N20" i="24"/>
  <c r="P186" i="24"/>
  <c r="F154" i="24"/>
  <c r="F175" i="24" s="1"/>
  <c r="Q186" i="24"/>
  <c r="P20" i="26"/>
  <c r="K154" i="26"/>
  <c r="K175" i="26" s="1"/>
  <c r="Q186" i="26"/>
  <c r="D154" i="26"/>
  <c r="D175" i="26" s="1"/>
  <c r="K186" i="26"/>
  <c r="F12" i="24"/>
  <c r="P12" i="24" s="1"/>
  <c r="O12" i="24"/>
  <c r="K50" i="24"/>
  <c r="O186" i="24"/>
  <c r="D24" i="24"/>
  <c r="N24" i="24" s="1"/>
  <c r="S20" i="24"/>
  <c r="S50" i="24" s="1"/>
  <c r="M24" i="24"/>
  <c r="F186" i="24"/>
  <c r="R20" i="24"/>
  <c r="R42" i="24" s="1"/>
  <c r="H186" i="24"/>
  <c r="N12" i="24"/>
  <c r="Q20" i="24"/>
  <c r="M21" i="24"/>
  <c r="M141" i="24" s="1"/>
  <c r="T186" i="24"/>
  <c r="P20" i="24"/>
  <c r="O20" i="24"/>
  <c r="N16" i="24"/>
  <c r="L23" i="26"/>
  <c r="E12" i="26"/>
  <c r="M12" i="26" s="1"/>
  <c r="L20" i="26"/>
  <c r="M20" i="26"/>
  <c r="N20" i="26"/>
  <c r="F186" i="26"/>
  <c r="K21" i="26"/>
  <c r="K141" i="26" s="1"/>
  <c r="O20" i="26"/>
  <c r="O186" i="26"/>
  <c r="L16" i="26"/>
  <c r="M143" i="24"/>
  <c r="M188" i="24" s="1"/>
  <c r="N23" i="23"/>
  <c r="E24" i="24"/>
  <c r="O24" i="24" s="1"/>
  <c r="F23" i="24"/>
  <c r="P23" i="24" s="1"/>
  <c r="L186" i="26"/>
  <c r="K194" i="26"/>
  <c r="G186" i="26"/>
  <c r="C154" i="26"/>
  <c r="C175" i="26" s="1"/>
  <c r="K179" i="26"/>
  <c r="L179" i="26"/>
  <c r="I186" i="26"/>
  <c r="K178" i="26"/>
  <c r="P186" i="26"/>
  <c r="C185" i="26"/>
  <c r="L178" i="26"/>
  <c r="M186" i="26"/>
  <c r="M179" i="26"/>
  <c r="M178" i="26"/>
  <c r="H58" i="26"/>
  <c r="E186" i="26"/>
  <c r="M176" i="26"/>
  <c r="O179" i="26"/>
  <c r="O178" i="26"/>
  <c r="P179" i="26"/>
  <c r="O176" i="26"/>
  <c r="P178" i="26"/>
  <c r="Q179" i="26"/>
  <c r="H186" i="26"/>
  <c r="P176" i="26"/>
  <c r="Q178" i="26"/>
  <c r="L154" i="26"/>
  <c r="L175" i="26" s="1"/>
  <c r="Q176" i="26"/>
  <c r="I50" i="26"/>
  <c r="F42" i="26"/>
  <c r="N178" i="26"/>
  <c r="E23" i="26"/>
  <c r="M23" i="26" s="1"/>
  <c r="M36" i="26" s="1"/>
  <c r="M153" i="26" s="1"/>
  <c r="G50" i="26"/>
  <c r="N176" i="26"/>
  <c r="N179" i="26"/>
  <c r="H50" i="26"/>
  <c r="N186" i="24"/>
  <c r="K58" i="24"/>
  <c r="C154" i="24"/>
  <c r="C175" i="24" s="1"/>
  <c r="E154" i="24"/>
  <c r="E175" i="24" s="1"/>
  <c r="K66" i="24"/>
  <c r="J186" i="24"/>
  <c r="D154" i="24"/>
  <c r="D175" i="24" s="1"/>
  <c r="K186" i="24"/>
  <c r="P154" i="24"/>
  <c r="P175" i="24" s="1"/>
  <c r="M154" i="24"/>
  <c r="M175" i="24" s="1"/>
  <c r="R186" i="24"/>
  <c r="C79" i="24"/>
  <c r="U186" i="24"/>
  <c r="U58" i="24"/>
  <c r="M186" i="24"/>
  <c r="I186" i="24"/>
  <c r="N176" i="24"/>
  <c r="N178" i="24"/>
  <c r="N179" i="24"/>
  <c r="P176" i="24"/>
  <c r="P178" i="24"/>
  <c r="P179" i="24"/>
  <c r="C186" i="24"/>
  <c r="D186" i="24"/>
  <c r="J58" i="24"/>
  <c r="S176" i="24"/>
  <c r="S178" i="24"/>
  <c r="S179" i="24"/>
  <c r="S186" i="24"/>
  <c r="U66" i="24"/>
  <c r="U176" i="24"/>
  <c r="U178" i="24"/>
  <c r="U179" i="24"/>
  <c r="N154" i="24"/>
  <c r="N175" i="24" s="1"/>
  <c r="C185" i="24"/>
  <c r="Q176" i="24"/>
  <c r="Q178" i="24"/>
  <c r="Q179" i="24"/>
  <c r="I50" i="24"/>
  <c r="T176" i="24"/>
  <c r="T178" i="24"/>
  <c r="T179" i="24"/>
  <c r="R176" i="24"/>
  <c r="R178" i="24"/>
  <c r="M176" i="24"/>
  <c r="M178" i="24"/>
  <c r="M179" i="24"/>
  <c r="H42" i="24"/>
  <c r="L194" i="23"/>
  <c r="C194" i="23"/>
  <c r="N189" i="23"/>
  <c r="M189" i="23"/>
  <c r="L189" i="23"/>
  <c r="D189" i="23"/>
  <c r="E189" i="23"/>
  <c r="C189" i="23"/>
  <c r="S166" i="23"/>
  <c r="R166" i="23"/>
  <c r="Q166" i="23"/>
  <c r="P166" i="23"/>
  <c r="O166" i="23"/>
  <c r="N166" i="23"/>
  <c r="M166" i="23"/>
  <c r="L166" i="23"/>
  <c r="S164" i="23"/>
  <c r="R164" i="23"/>
  <c r="Q164" i="23"/>
  <c r="P164" i="23"/>
  <c r="O164" i="23"/>
  <c r="N164" i="23"/>
  <c r="M164" i="23"/>
  <c r="L164" i="23"/>
  <c r="N152" i="23"/>
  <c r="M152" i="23"/>
  <c r="L152" i="23"/>
  <c r="S151" i="23"/>
  <c r="R151" i="23"/>
  <c r="Q151" i="23"/>
  <c r="P151" i="23"/>
  <c r="O151" i="23"/>
  <c r="N151" i="23"/>
  <c r="M151" i="23"/>
  <c r="L151" i="23"/>
  <c r="S150" i="23"/>
  <c r="R150" i="23"/>
  <c r="Q150" i="23"/>
  <c r="P150" i="23"/>
  <c r="O150" i="23"/>
  <c r="N150" i="23"/>
  <c r="M150" i="23"/>
  <c r="L150" i="23"/>
  <c r="S145" i="23"/>
  <c r="R145" i="23"/>
  <c r="Q145" i="23"/>
  <c r="P145" i="23"/>
  <c r="O145" i="23"/>
  <c r="N145" i="23"/>
  <c r="M145" i="23"/>
  <c r="L145" i="23"/>
  <c r="L139" i="23"/>
  <c r="J166" i="23"/>
  <c r="J179" i="23" s="1"/>
  <c r="I166" i="23"/>
  <c r="I179" i="23" s="1"/>
  <c r="H166" i="23"/>
  <c r="H179" i="23" s="1"/>
  <c r="G166" i="23"/>
  <c r="G179" i="23" s="1"/>
  <c r="F166" i="23"/>
  <c r="F179" i="23" s="1"/>
  <c r="E166" i="23"/>
  <c r="E179" i="23" s="1"/>
  <c r="D166" i="23"/>
  <c r="D179" i="23" s="1"/>
  <c r="J164" i="23"/>
  <c r="J178" i="23" s="1"/>
  <c r="I164" i="23"/>
  <c r="I178" i="23" s="1"/>
  <c r="H164" i="23"/>
  <c r="H178" i="23" s="1"/>
  <c r="G164" i="23"/>
  <c r="G178" i="23" s="1"/>
  <c r="F164" i="23"/>
  <c r="F178" i="23" s="1"/>
  <c r="E164" i="23"/>
  <c r="E178" i="23" s="1"/>
  <c r="D164" i="23"/>
  <c r="D178" i="23" s="1"/>
  <c r="J176" i="23"/>
  <c r="I176" i="23"/>
  <c r="H176" i="23"/>
  <c r="G176" i="23"/>
  <c r="F176" i="23"/>
  <c r="E176" i="23"/>
  <c r="D176" i="23"/>
  <c r="E152" i="23"/>
  <c r="D152" i="23"/>
  <c r="J151" i="23"/>
  <c r="I151" i="23"/>
  <c r="H151" i="23"/>
  <c r="G151" i="23"/>
  <c r="F151" i="23"/>
  <c r="E151" i="23"/>
  <c r="D151" i="23"/>
  <c r="J150" i="23"/>
  <c r="I150" i="23"/>
  <c r="H150" i="23"/>
  <c r="G150" i="23"/>
  <c r="F150" i="23"/>
  <c r="E150" i="23"/>
  <c r="D150" i="23"/>
  <c r="J145" i="23"/>
  <c r="I145" i="23"/>
  <c r="H145" i="23"/>
  <c r="G145" i="23"/>
  <c r="F145" i="23"/>
  <c r="E145" i="23"/>
  <c r="D145" i="23"/>
  <c r="J144" i="23"/>
  <c r="I144" i="23"/>
  <c r="H144" i="23"/>
  <c r="G144" i="23"/>
  <c r="F144" i="23"/>
  <c r="E144" i="23"/>
  <c r="D144" i="23"/>
  <c r="J143" i="23"/>
  <c r="I143" i="23"/>
  <c r="H143" i="23"/>
  <c r="G143" i="23"/>
  <c r="F143" i="23"/>
  <c r="E143" i="23"/>
  <c r="D143" i="23"/>
  <c r="J140" i="23"/>
  <c r="I140" i="23"/>
  <c r="H140" i="23"/>
  <c r="G140" i="23"/>
  <c r="F140" i="23"/>
  <c r="E140" i="23"/>
  <c r="D140" i="23"/>
  <c r="C139" i="23"/>
  <c r="C166" i="23"/>
  <c r="C179" i="23" s="1"/>
  <c r="C164" i="23"/>
  <c r="C178" i="23" s="1"/>
  <c r="C176" i="23"/>
  <c r="C152" i="23"/>
  <c r="C151" i="23"/>
  <c r="C150" i="23"/>
  <c r="C145" i="23"/>
  <c r="C144" i="23"/>
  <c r="C143" i="23"/>
  <c r="C140" i="23"/>
  <c r="S144" i="23"/>
  <c r="R144" i="23"/>
  <c r="Q144" i="23"/>
  <c r="P144" i="23"/>
  <c r="O144" i="23"/>
  <c r="N144" i="23"/>
  <c r="M144" i="23"/>
  <c r="L144" i="23"/>
  <c r="S143" i="23"/>
  <c r="S188" i="23" s="1"/>
  <c r="R143" i="23"/>
  <c r="Q143" i="23"/>
  <c r="P143" i="23"/>
  <c r="O143" i="23"/>
  <c r="O188" i="23" s="1"/>
  <c r="N143" i="23"/>
  <c r="N188" i="23" s="1"/>
  <c r="M143" i="23"/>
  <c r="L143" i="23"/>
  <c r="S140" i="23"/>
  <c r="R140" i="23"/>
  <c r="Q140" i="23"/>
  <c r="P140" i="23"/>
  <c r="O140" i="23"/>
  <c r="N140" i="23"/>
  <c r="M140" i="23"/>
  <c r="L140" i="23"/>
  <c r="C191" i="26" l="1"/>
  <c r="O14" i="24"/>
  <c r="N14" i="24"/>
  <c r="P188" i="23"/>
  <c r="Q188" i="23"/>
  <c r="C191" i="24"/>
  <c r="M28" i="24"/>
  <c r="M79" i="24" s="1"/>
  <c r="D188" i="23"/>
  <c r="K28" i="26"/>
  <c r="K79" i="26" s="1"/>
  <c r="M188" i="23"/>
  <c r="C188" i="23"/>
  <c r="J188" i="23"/>
  <c r="E188" i="23"/>
  <c r="R188" i="23"/>
  <c r="G188" i="23"/>
  <c r="L188" i="23"/>
  <c r="H188" i="23"/>
  <c r="F188" i="23"/>
  <c r="I188" i="23"/>
  <c r="O42" i="26"/>
  <c r="M16" i="26"/>
  <c r="E19" i="26"/>
  <c r="D193" i="26"/>
  <c r="D194" i="26" s="1"/>
  <c r="D21" i="26"/>
  <c r="L21" i="26" s="1"/>
  <c r="L141" i="26" s="1"/>
  <c r="L19" i="26"/>
  <c r="L193" i="26" s="1"/>
  <c r="L194" i="26" s="1"/>
  <c r="M16" i="23"/>
  <c r="D19" i="23"/>
  <c r="P16" i="24"/>
  <c r="F19" i="24"/>
  <c r="D193" i="24"/>
  <c r="D194" i="24" s="1"/>
  <c r="D21" i="24"/>
  <c r="N21" i="24" s="1"/>
  <c r="N141" i="24" s="1"/>
  <c r="N19" i="24"/>
  <c r="N193" i="24" s="1"/>
  <c r="N194" i="24" s="1"/>
  <c r="O16" i="24"/>
  <c r="E19" i="24"/>
  <c r="M185" i="24"/>
  <c r="P58" i="26"/>
  <c r="K187" i="26"/>
  <c r="C146" i="24"/>
  <c r="J50" i="24"/>
  <c r="G12" i="24"/>
  <c r="Q12" i="24" s="1"/>
  <c r="S42" i="24"/>
  <c r="D14" i="24"/>
  <c r="C146" i="26"/>
  <c r="L14" i="26"/>
  <c r="D14" i="26"/>
  <c r="P50" i="26"/>
  <c r="D139" i="26"/>
  <c r="Q186" i="23"/>
  <c r="F24" i="24"/>
  <c r="P24" i="24" s="1"/>
  <c r="G23" i="24"/>
  <c r="Q23" i="24" s="1"/>
  <c r="Q36" i="24" s="1"/>
  <c r="G19" i="24"/>
  <c r="Q50" i="26"/>
  <c r="O50" i="26"/>
  <c r="N42" i="26"/>
  <c r="F23" i="26"/>
  <c r="N23" i="26" s="1"/>
  <c r="N36" i="26" s="1"/>
  <c r="E24" i="26"/>
  <c r="E142" i="26" s="1"/>
  <c r="E36" i="26"/>
  <c r="E153" i="26" s="1"/>
  <c r="K146" i="26"/>
  <c r="F12" i="26"/>
  <c r="N12" i="26" s="1"/>
  <c r="Q58" i="26"/>
  <c r="G42" i="26"/>
  <c r="D139" i="24"/>
  <c r="I42" i="24"/>
  <c r="M187" i="24"/>
  <c r="M146" i="24"/>
  <c r="M174" i="24" s="1"/>
  <c r="M181" i="24" s="1"/>
  <c r="T42" i="24"/>
  <c r="T50" i="24"/>
  <c r="H186" i="23"/>
  <c r="J186" i="23"/>
  <c r="M186" i="23"/>
  <c r="F186" i="23"/>
  <c r="R186" i="23"/>
  <c r="C186" i="23"/>
  <c r="D186" i="23"/>
  <c r="S186" i="23"/>
  <c r="E186" i="23"/>
  <c r="P186" i="23"/>
  <c r="N186" i="23"/>
  <c r="O186" i="23"/>
  <c r="I186" i="23"/>
  <c r="L185" i="23"/>
  <c r="L186" i="23"/>
  <c r="C185" i="23"/>
  <c r="G186" i="23"/>
  <c r="N176" i="23"/>
  <c r="P176" i="23"/>
  <c r="E154" i="23"/>
  <c r="E175" i="23" s="1"/>
  <c r="O176" i="23"/>
  <c r="R176" i="23"/>
  <c r="Q176" i="23"/>
  <c r="L176" i="23"/>
  <c r="N154" i="23"/>
  <c r="N175" i="23" s="1"/>
  <c r="D154" i="23"/>
  <c r="D175" i="23" s="1"/>
  <c r="R178" i="23"/>
  <c r="N179" i="23"/>
  <c r="L179" i="23"/>
  <c r="S178" i="23"/>
  <c r="L178" i="23"/>
  <c r="M154" i="23"/>
  <c r="M175" i="23" s="1"/>
  <c r="S176" i="23"/>
  <c r="O179" i="23"/>
  <c r="M176" i="23"/>
  <c r="M178" i="23"/>
  <c r="M179" i="23"/>
  <c r="N178" i="23"/>
  <c r="P179" i="23"/>
  <c r="O178" i="23"/>
  <c r="Q179" i="23"/>
  <c r="L154" i="23"/>
  <c r="L175" i="23" s="1"/>
  <c r="P178" i="23"/>
  <c r="R179" i="23"/>
  <c r="Q178" i="23"/>
  <c r="S179" i="23"/>
  <c r="C154" i="23"/>
  <c r="C175" i="23" s="1"/>
  <c r="D12" i="23"/>
  <c r="M12" i="23" s="1"/>
  <c r="C24" i="23"/>
  <c r="L21" i="23"/>
  <c r="D23" i="23"/>
  <c r="D20" i="23"/>
  <c r="M20" i="23" s="1"/>
  <c r="D28" i="26" l="1"/>
  <c r="D79" i="26" s="1"/>
  <c r="L28" i="26"/>
  <c r="L79" i="26" s="1"/>
  <c r="E14" i="26"/>
  <c r="K191" i="26"/>
  <c r="D28" i="24"/>
  <c r="D79" i="24" s="1"/>
  <c r="N28" i="24"/>
  <c r="N79" i="24" s="1"/>
  <c r="L24" i="23"/>
  <c r="L28" i="23" s="1"/>
  <c r="L79" i="23" s="1"/>
  <c r="C28" i="23"/>
  <c r="C174" i="24"/>
  <c r="C181" i="24" s="1"/>
  <c r="C170" i="24"/>
  <c r="M170" i="24"/>
  <c r="M191" i="24"/>
  <c r="C174" i="26"/>
  <c r="C181" i="26" s="1"/>
  <c r="C170" i="26"/>
  <c r="K174" i="26"/>
  <c r="K181" i="26" s="1"/>
  <c r="K170" i="26"/>
  <c r="D141" i="24"/>
  <c r="D187" i="24" s="1"/>
  <c r="D141" i="26"/>
  <c r="D187" i="26" s="1"/>
  <c r="E193" i="26"/>
  <c r="E194" i="26" s="1"/>
  <c r="E21" i="26"/>
  <c r="M19" i="26"/>
  <c r="M193" i="26" s="1"/>
  <c r="N16" i="26"/>
  <c r="F19" i="26"/>
  <c r="N16" i="23"/>
  <c r="E19" i="23"/>
  <c r="D193" i="23"/>
  <c r="D194" i="23" s="1"/>
  <c r="D21" i="23"/>
  <c r="M21" i="23" s="1"/>
  <c r="M19" i="23"/>
  <c r="M193" i="23" s="1"/>
  <c r="M194" i="23" s="1"/>
  <c r="N187" i="24"/>
  <c r="G21" i="24"/>
  <c r="Q21" i="24" s="1"/>
  <c r="Q19" i="24"/>
  <c r="E193" i="24"/>
  <c r="E194" i="24" s="1"/>
  <c r="E21" i="24"/>
  <c r="O19" i="24"/>
  <c r="O193" i="24" s="1"/>
  <c r="O194" i="24" s="1"/>
  <c r="F21" i="24"/>
  <c r="P21" i="24" s="1"/>
  <c r="P141" i="24" s="1"/>
  <c r="F193" i="24"/>
  <c r="F194" i="24" s="1"/>
  <c r="P19" i="24"/>
  <c r="P193" i="24" s="1"/>
  <c r="P194" i="24" s="1"/>
  <c r="H12" i="24"/>
  <c r="I12" i="24" s="1"/>
  <c r="L139" i="26"/>
  <c r="L185" i="26" s="1"/>
  <c r="N139" i="24"/>
  <c r="N185" i="24" s="1"/>
  <c r="E14" i="24"/>
  <c r="D185" i="26"/>
  <c r="D146" i="26"/>
  <c r="D174" i="26" s="1"/>
  <c r="D181" i="26" s="1"/>
  <c r="Q16" i="24"/>
  <c r="F14" i="24"/>
  <c r="N44" i="26"/>
  <c r="N45" i="26" s="1"/>
  <c r="M14" i="26"/>
  <c r="M24" i="26"/>
  <c r="M142" i="26" s="1"/>
  <c r="F23" i="23"/>
  <c r="O23" i="23" s="1"/>
  <c r="O36" i="23" s="1"/>
  <c r="M23" i="23"/>
  <c r="C141" i="23"/>
  <c r="L141" i="23"/>
  <c r="E12" i="23"/>
  <c r="N12" i="23" s="1"/>
  <c r="G24" i="24"/>
  <c r="G36" i="24"/>
  <c r="H23" i="24"/>
  <c r="R23" i="24" s="1"/>
  <c r="E34" i="26"/>
  <c r="E37" i="26" s="1"/>
  <c r="H42" i="26"/>
  <c r="E139" i="26"/>
  <c r="P42" i="26"/>
  <c r="M139" i="26"/>
  <c r="G12" i="26"/>
  <c r="O12" i="26" s="1"/>
  <c r="L187" i="26"/>
  <c r="F44" i="26"/>
  <c r="F45" i="26" s="1"/>
  <c r="G23" i="26"/>
  <c r="O23" i="26" s="1"/>
  <c r="O36" i="26" s="1"/>
  <c r="F24" i="26"/>
  <c r="F36" i="26"/>
  <c r="E139" i="24"/>
  <c r="D146" i="24"/>
  <c r="D185" i="24"/>
  <c r="G193" i="24"/>
  <c r="U42" i="24"/>
  <c r="U50" i="24"/>
  <c r="J42" i="24"/>
  <c r="F20" i="23"/>
  <c r="O20" i="23" s="1"/>
  <c r="C79" i="23"/>
  <c r="D24" i="23"/>
  <c r="M24" i="23" s="1"/>
  <c r="E28" i="26" l="1"/>
  <c r="N153" i="26"/>
  <c r="F153" i="26"/>
  <c r="N24" i="26"/>
  <c r="N142" i="26" s="1"/>
  <c r="F142" i="26"/>
  <c r="P14" i="24"/>
  <c r="P28" i="24" s="1"/>
  <c r="M14" i="23"/>
  <c r="M28" i="23" s="1"/>
  <c r="M79" i="23" s="1"/>
  <c r="F138" i="23"/>
  <c r="O5" i="23"/>
  <c r="O138" i="23" s="1"/>
  <c r="F28" i="24"/>
  <c r="F79" i="24" s="1"/>
  <c r="E28" i="24"/>
  <c r="E79" i="24" s="1"/>
  <c r="D170" i="26"/>
  <c r="D191" i="26"/>
  <c r="L191" i="26"/>
  <c r="D191" i="24"/>
  <c r="N191" i="24"/>
  <c r="D174" i="24"/>
  <c r="D181" i="24" s="1"/>
  <c r="D170" i="24"/>
  <c r="L146" i="26"/>
  <c r="L174" i="26" s="1"/>
  <c r="L181" i="26" s="1"/>
  <c r="R12" i="24"/>
  <c r="P187" i="24"/>
  <c r="M21" i="26"/>
  <c r="M141" i="26" s="1"/>
  <c r="E141" i="26"/>
  <c r="F193" i="26"/>
  <c r="F194" i="26" s="1"/>
  <c r="F21" i="26"/>
  <c r="F141" i="26" s="1"/>
  <c r="N19" i="26"/>
  <c r="N193" i="26" s="1"/>
  <c r="O16" i="26"/>
  <c r="G19" i="26"/>
  <c r="O16" i="23"/>
  <c r="F19" i="23"/>
  <c r="E193" i="23"/>
  <c r="E194" i="23" s="1"/>
  <c r="E21" i="23"/>
  <c r="N21" i="23" s="1"/>
  <c r="N141" i="23" s="1"/>
  <c r="N187" i="23" s="1"/>
  <c r="N19" i="23"/>
  <c r="N193" i="23" s="1"/>
  <c r="N194" i="23" s="1"/>
  <c r="R16" i="24"/>
  <c r="H19" i="24"/>
  <c r="H193" i="24" s="1"/>
  <c r="O21" i="24"/>
  <c r="E141" i="24"/>
  <c r="E187" i="24" s="1"/>
  <c r="F141" i="24"/>
  <c r="F187" i="24" s="1"/>
  <c r="F36" i="23"/>
  <c r="G23" i="23"/>
  <c r="P23" i="23" s="1"/>
  <c r="P36" i="23" s="1"/>
  <c r="F24" i="23"/>
  <c r="O24" i="23" s="1"/>
  <c r="N146" i="24"/>
  <c r="G141" i="24"/>
  <c r="O139" i="24"/>
  <c r="D14" i="23"/>
  <c r="N14" i="26"/>
  <c r="F14" i="26"/>
  <c r="S12" i="24"/>
  <c r="J12" i="24"/>
  <c r="Q24" i="24"/>
  <c r="F139" i="24"/>
  <c r="R44" i="24"/>
  <c r="R45" i="24" s="1"/>
  <c r="R36" i="24"/>
  <c r="G14" i="24"/>
  <c r="G28" i="24" s="1"/>
  <c r="O52" i="26"/>
  <c r="O53" i="26" s="1"/>
  <c r="O44" i="26"/>
  <c r="O45" i="26" s="1"/>
  <c r="L146" i="23"/>
  <c r="C146" i="23"/>
  <c r="C174" i="23" s="1"/>
  <c r="C181" i="23" s="1"/>
  <c r="D141" i="23"/>
  <c r="M141" i="23"/>
  <c r="H36" i="24"/>
  <c r="H24" i="24"/>
  <c r="R24" i="24" s="1"/>
  <c r="I23" i="24"/>
  <c r="S23" i="24" s="1"/>
  <c r="H44" i="24"/>
  <c r="H45" i="24" s="1"/>
  <c r="G44" i="26"/>
  <c r="G45" i="26" s="1"/>
  <c r="G52" i="26"/>
  <c r="G53" i="26" s="1"/>
  <c r="H23" i="26"/>
  <c r="P23" i="26" s="1"/>
  <c r="P36" i="26" s="1"/>
  <c r="G24" i="26"/>
  <c r="G142" i="26" s="1"/>
  <c r="G36" i="26"/>
  <c r="F34" i="26"/>
  <c r="F37" i="26" s="1"/>
  <c r="M185" i="26"/>
  <c r="M146" i="26"/>
  <c r="M174" i="26" s="1"/>
  <c r="E71" i="26"/>
  <c r="E152" i="26"/>
  <c r="H12" i="26"/>
  <c r="P12" i="26" s="1"/>
  <c r="M194" i="26"/>
  <c r="M34" i="26"/>
  <c r="M37" i="26" s="1"/>
  <c r="F139" i="26"/>
  <c r="Q42" i="26"/>
  <c r="E146" i="26"/>
  <c r="E174" i="26" s="1"/>
  <c r="E185" i="26"/>
  <c r="I42" i="26"/>
  <c r="E146" i="24"/>
  <c r="E185" i="24"/>
  <c r="Q193" i="24"/>
  <c r="Q141" i="24"/>
  <c r="K42" i="24"/>
  <c r="G194" i="24"/>
  <c r="G34" i="24"/>
  <c r="G37" i="24" s="1"/>
  <c r="C187" i="23"/>
  <c r="C191" i="23" s="1"/>
  <c r="L187" i="23"/>
  <c r="L191" i="23" s="1"/>
  <c r="D139" i="23"/>
  <c r="G20" i="23"/>
  <c r="P20" i="23" s="1"/>
  <c r="P42" i="23" s="1"/>
  <c r="F12" i="23"/>
  <c r="O12" i="23" s="1"/>
  <c r="F28" i="26" l="1"/>
  <c r="G153" i="26"/>
  <c r="O153" i="26"/>
  <c r="Q14" i="24"/>
  <c r="Q28" i="24" s="1"/>
  <c r="N14" i="23"/>
  <c r="N28" i="23" s="1"/>
  <c r="N79" i="23" s="1"/>
  <c r="E14" i="23"/>
  <c r="E28" i="23" s="1"/>
  <c r="E79" i="23" s="1"/>
  <c r="O14" i="23"/>
  <c r="P5" i="23"/>
  <c r="P138" i="23" s="1"/>
  <c r="G138" i="23"/>
  <c r="M28" i="26"/>
  <c r="O141" i="24"/>
  <c r="O187" i="24" s="1"/>
  <c r="O28" i="24"/>
  <c r="O79" i="24" s="1"/>
  <c r="D28" i="23"/>
  <c r="D79" i="23" s="1"/>
  <c r="L174" i="23"/>
  <c r="L181" i="23" s="1"/>
  <c r="L170" i="23"/>
  <c r="C170" i="23"/>
  <c r="L170" i="26"/>
  <c r="E79" i="26"/>
  <c r="E81" i="26" s="1"/>
  <c r="E85" i="26" s="1"/>
  <c r="E191" i="24"/>
  <c r="N174" i="24"/>
  <c r="N181" i="24" s="1"/>
  <c r="N170" i="24"/>
  <c r="R14" i="24"/>
  <c r="R28" i="24" s="1"/>
  <c r="E174" i="24"/>
  <c r="E181" i="24" s="1"/>
  <c r="E170" i="24"/>
  <c r="P44" i="23"/>
  <c r="P45" i="23" s="1"/>
  <c r="G36" i="23"/>
  <c r="H23" i="23"/>
  <c r="Q23" i="23" s="1"/>
  <c r="Q44" i="23" s="1"/>
  <c r="G193" i="26"/>
  <c r="G194" i="26" s="1"/>
  <c r="E141" i="23"/>
  <c r="E187" i="23" s="1"/>
  <c r="N21" i="26"/>
  <c r="N141" i="26" s="1"/>
  <c r="G21" i="26"/>
  <c r="G141" i="26" s="1"/>
  <c r="O19" i="26"/>
  <c r="P16" i="26"/>
  <c r="H19" i="26"/>
  <c r="P16" i="23"/>
  <c r="G19" i="23"/>
  <c r="G44" i="23"/>
  <c r="F21" i="23"/>
  <c r="O21" i="23" s="1"/>
  <c r="O19" i="23"/>
  <c r="G24" i="23"/>
  <c r="P24" i="23" s="1"/>
  <c r="F193" i="23"/>
  <c r="F194" i="23" s="1"/>
  <c r="H21" i="24"/>
  <c r="R21" i="24" s="1"/>
  <c r="R141" i="24" s="1"/>
  <c r="R19" i="24"/>
  <c r="S16" i="24"/>
  <c r="I19" i="24"/>
  <c r="I193" i="24" s="1"/>
  <c r="M187" i="23"/>
  <c r="P44" i="26"/>
  <c r="P45" i="26" s="1"/>
  <c r="N139" i="26"/>
  <c r="N146" i="26" s="1"/>
  <c r="N174" i="26" s="1"/>
  <c r="M139" i="23"/>
  <c r="M146" i="23" s="1"/>
  <c r="O185" i="24"/>
  <c r="O146" i="24"/>
  <c r="F185" i="24"/>
  <c r="F191" i="24" s="1"/>
  <c r="F146" i="24"/>
  <c r="P139" i="24"/>
  <c r="P79" i="24"/>
  <c r="O14" i="26"/>
  <c r="G14" i="26"/>
  <c r="P60" i="26"/>
  <c r="P61" i="26" s="1"/>
  <c r="P52" i="26"/>
  <c r="P53" i="26" s="1"/>
  <c r="T12" i="24"/>
  <c r="K12" i="24"/>
  <c r="U12" i="24" s="1"/>
  <c r="H14" i="24"/>
  <c r="H28" i="24" s="1"/>
  <c r="S36" i="24"/>
  <c r="S52" i="24"/>
  <c r="S53" i="24" s="1"/>
  <c r="S44" i="24"/>
  <c r="S45" i="24" s="1"/>
  <c r="G139" i="24"/>
  <c r="O24" i="26"/>
  <c r="O142" i="26" s="1"/>
  <c r="G12" i="23"/>
  <c r="P12" i="23" s="1"/>
  <c r="D187" i="23"/>
  <c r="I44" i="24"/>
  <c r="I45" i="24" s="1"/>
  <c r="I24" i="24"/>
  <c r="I52" i="24"/>
  <c r="I53" i="24" s="1"/>
  <c r="I36" i="24"/>
  <c r="J23" i="24"/>
  <c r="T23" i="24" s="1"/>
  <c r="M152" i="26"/>
  <c r="M71" i="26"/>
  <c r="F146" i="26"/>
  <c r="F174" i="26" s="1"/>
  <c r="F185" i="26"/>
  <c r="N194" i="26"/>
  <c r="N34" i="26"/>
  <c r="N37" i="26" s="1"/>
  <c r="I12" i="26"/>
  <c r="Q12" i="26" s="1"/>
  <c r="H52" i="26"/>
  <c r="H53" i="26" s="1"/>
  <c r="H24" i="26"/>
  <c r="H142" i="26" s="1"/>
  <c r="H36" i="26"/>
  <c r="H60" i="26"/>
  <c r="H61" i="26" s="1"/>
  <c r="I23" i="26"/>
  <c r="Q23" i="26" s="1"/>
  <c r="Q68" i="26" s="1"/>
  <c r="Q69" i="26" s="1"/>
  <c r="H44" i="26"/>
  <c r="H45" i="26" s="1"/>
  <c r="G139" i="26"/>
  <c r="E154" i="26"/>
  <c r="E175" i="26" s="1"/>
  <c r="E181" i="26" s="1"/>
  <c r="E187" i="26"/>
  <c r="G34" i="26"/>
  <c r="G37" i="26" s="1"/>
  <c r="F71" i="26"/>
  <c r="F152" i="26"/>
  <c r="O139" i="26"/>
  <c r="H34" i="24"/>
  <c r="H37" i="24" s="1"/>
  <c r="H194" i="24"/>
  <c r="G152" i="24"/>
  <c r="G71" i="24"/>
  <c r="Q194" i="24"/>
  <c r="Q34" i="24"/>
  <c r="Q37" i="24" s="1"/>
  <c r="D146" i="23"/>
  <c r="D185" i="23"/>
  <c r="E139" i="23"/>
  <c r="F34" i="23"/>
  <c r="H20" i="23"/>
  <c r="Q20" i="23" s="1"/>
  <c r="Q50" i="23" s="1"/>
  <c r="G42" i="23"/>
  <c r="F79" i="26" l="1"/>
  <c r="F81" i="26" s="1"/>
  <c r="F85" i="26" s="1"/>
  <c r="P153" i="26"/>
  <c r="H153" i="26"/>
  <c r="O191" i="24"/>
  <c r="P14" i="23"/>
  <c r="F14" i="23"/>
  <c r="F28" i="23" s="1"/>
  <c r="Q5" i="23"/>
  <c r="Q138" i="23" s="1"/>
  <c r="H138" i="23"/>
  <c r="O28" i="23"/>
  <c r="G45" i="23"/>
  <c r="F152" i="23"/>
  <c r="F37" i="23"/>
  <c r="D191" i="23"/>
  <c r="G28" i="26"/>
  <c r="N28" i="26"/>
  <c r="M174" i="23"/>
  <c r="M181" i="23" s="1"/>
  <c r="M170" i="23"/>
  <c r="D174" i="23"/>
  <c r="D181" i="23" s="1"/>
  <c r="D170" i="23"/>
  <c r="M79" i="26"/>
  <c r="M81" i="26" s="1"/>
  <c r="M85" i="26" s="1"/>
  <c r="M189" i="26" s="1"/>
  <c r="E95" i="26"/>
  <c r="E189" i="26"/>
  <c r="E168" i="26"/>
  <c r="F174" i="24"/>
  <c r="F181" i="24" s="1"/>
  <c r="F170" i="24"/>
  <c r="O174" i="24"/>
  <c r="O181" i="24" s="1"/>
  <c r="O170" i="24"/>
  <c r="S14" i="24"/>
  <c r="Q36" i="23"/>
  <c r="H44" i="23"/>
  <c r="H52" i="23"/>
  <c r="H24" i="23"/>
  <c r="Q24" i="23" s="1"/>
  <c r="Q52" i="23"/>
  <c r="Q53" i="23" s="1"/>
  <c r="H36" i="23"/>
  <c r="I23" i="23"/>
  <c r="R23" i="23" s="1"/>
  <c r="R36" i="23" s="1"/>
  <c r="H193" i="26"/>
  <c r="H194" i="26" s="1"/>
  <c r="O21" i="26"/>
  <c r="O141" i="26" s="1"/>
  <c r="F141" i="23"/>
  <c r="F187" i="23" s="1"/>
  <c r="R193" i="24"/>
  <c r="R194" i="24" s="1"/>
  <c r="O193" i="26"/>
  <c r="O194" i="26" s="1"/>
  <c r="H21" i="26"/>
  <c r="P21" i="26" s="1"/>
  <c r="P141" i="26" s="1"/>
  <c r="P19" i="26"/>
  <c r="P193" i="26" s="1"/>
  <c r="Q16" i="26"/>
  <c r="I19" i="26"/>
  <c r="G193" i="23"/>
  <c r="G194" i="23" s="1"/>
  <c r="O193" i="23"/>
  <c r="O194" i="23" s="1"/>
  <c r="G21" i="23"/>
  <c r="P21" i="23" s="1"/>
  <c r="P19" i="23"/>
  <c r="Q16" i="23"/>
  <c r="H19" i="23"/>
  <c r="H141" i="24"/>
  <c r="T16" i="24"/>
  <c r="J19" i="24"/>
  <c r="I21" i="24"/>
  <c r="S21" i="24" s="1"/>
  <c r="S141" i="24" s="1"/>
  <c r="S19" i="24"/>
  <c r="S193" i="24" s="1"/>
  <c r="N185" i="26"/>
  <c r="M185" i="23"/>
  <c r="M191" i="23" s="1"/>
  <c r="N139" i="23"/>
  <c r="N185" i="23" s="1"/>
  <c r="N191" i="23" s="1"/>
  <c r="Q139" i="24"/>
  <c r="P185" i="24"/>
  <c r="P191" i="24" s="1"/>
  <c r="P146" i="24"/>
  <c r="G185" i="24"/>
  <c r="G146" i="24"/>
  <c r="G174" i="24" s="1"/>
  <c r="Q60" i="26"/>
  <c r="Q61" i="26" s="1"/>
  <c r="P14" i="26"/>
  <c r="H14" i="26"/>
  <c r="Q36" i="26"/>
  <c r="S24" i="24"/>
  <c r="H139" i="24"/>
  <c r="T36" i="24"/>
  <c r="T44" i="24"/>
  <c r="T45" i="24" s="1"/>
  <c r="T52" i="24"/>
  <c r="T53" i="24" s="1"/>
  <c r="T60" i="24"/>
  <c r="T61" i="24" s="1"/>
  <c r="I14" i="24"/>
  <c r="Q52" i="26"/>
  <c r="Q53" i="26" s="1"/>
  <c r="Q44" i="26"/>
  <c r="Q45" i="26" s="1"/>
  <c r="P24" i="26"/>
  <c r="P142" i="26" s="1"/>
  <c r="F139" i="23"/>
  <c r="F146" i="23" s="1"/>
  <c r="F174" i="23" s="1"/>
  <c r="Q42" i="23"/>
  <c r="Q45" i="23" s="1"/>
  <c r="H12" i="23"/>
  <c r="Q12" i="23" s="1"/>
  <c r="J60" i="24"/>
  <c r="J61" i="24" s="1"/>
  <c r="J36" i="24"/>
  <c r="K23" i="24"/>
  <c r="U23" i="24" s="1"/>
  <c r="J52" i="24"/>
  <c r="J53" i="24" s="1"/>
  <c r="J24" i="24"/>
  <c r="T24" i="24" s="1"/>
  <c r="J44" i="24"/>
  <c r="J45" i="24" s="1"/>
  <c r="O185" i="26"/>
  <c r="O146" i="26"/>
  <c r="O174" i="26" s="1"/>
  <c r="P139" i="26"/>
  <c r="H34" i="26"/>
  <c r="H37" i="26" s="1"/>
  <c r="F154" i="26"/>
  <c r="F175" i="26" s="1"/>
  <c r="F181" i="26" s="1"/>
  <c r="F187" i="26"/>
  <c r="O34" i="26"/>
  <c r="O37" i="26" s="1"/>
  <c r="H139" i="26"/>
  <c r="G185" i="26"/>
  <c r="G146" i="26"/>
  <c r="G174" i="26" s="1"/>
  <c r="M154" i="26"/>
  <c r="M175" i="26" s="1"/>
  <c r="M181" i="26" s="1"/>
  <c r="M187" i="26"/>
  <c r="G152" i="26"/>
  <c r="G71" i="26"/>
  <c r="I68" i="26"/>
  <c r="I69" i="26" s="1"/>
  <c r="I36" i="26"/>
  <c r="I60" i="26"/>
  <c r="I61" i="26" s="1"/>
  <c r="I24" i="26"/>
  <c r="I142" i="26" s="1"/>
  <c r="I44" i="26"/>
  <c r="I45" i="26" s="1"/>
  <c r="I52" i="26"/>
  <c r="I53" i="26" s="1"/>
  <c r="N152" i="26"/>
  <c r="N71" i="26"/>
  <c r="G154" i="24"/>
  <c r="G175" i="24" s="1"/>
  <c r="G187" i="24"/>
  <c r="I194" i="24"/>
  <c r="I34" i="24"/>
  <c r="I37" i="24" s="1"/>
  <c r="Q152" i="24"/>
  <c r="Q71" i="24"/>
  <c r="H152" i="24"/>
  <c r="H154" i="24" s="1"/>
  <c r="H175" i="24" s="1"/>
  <c r="H71" i="24"/>
  <c r="R34" i="24"/>
  <c r="R37" i="24" s="1"/>
  <c r="E146" i="23"/>
  <c r="E185" i="23"/>
  <c r="E191" i="23" s="1"/>
  <c r="F71" i="23"/>
  <c r="F154" i="23"/>
  <c r="F175" i="23" s="1"/>
  <c r="G34" i="23"/>
  <c r="O34" i="23"/>
  <c r="O37" i="23" s="1"/>
  <c r="O141" i="23"/>
  <c r="H50" i="23"/>
  <c r="H53" i="23" s="1"/>
  <c r="H42" i="23"/>
  <c r="H45" i="23" s="1"/>
  <c r="I20" i="23"/>
  <c r="R20" i="23" s="1"/>
  <c r="E170" i="26" l="1"/>
  <c r="Q153" i="26"/>
  <c r="I153" i="26"/>
  <c r="G79" i="26"/>
  <c r="G81" i="26" s="1"/>
  <c r="G85" i="26" s="1"/>
  <c r="P28" i="23"/>
  <c r="G14" i="23"/>
  <c r="G28" i="23" s="1"/>
  <c r="Q14" i="23"/>
  <c r="G152" i="23"/>
  <c r="G37" i="23"/>
  <c r="N79" i="26"/>
  <c r="N81" i="26" s="1"/>
  <c r="N85" i="26" s="1"/>
  <c r="S28" i="24"/>
  <c r="I28" i="24"/>
  <c r="H28" i="26"/>
  <c r="P28" i="26"/>
  <c r="O28" i="26"/>
  <c r="Q79" i="24"/>
  <c r="Q81" i="24" s="1"/>
  <c r="Q85" i="24" s="1"/>
  <c r="E174" i="23"/>
  <c r="E181" i="23" s="1"/>
  <c r="E170" i="23"/>
  <c r="F79" i="23"/>
  <c r="E191" i="26"/>
  <c r="E133" i="26"/>
  <c r="G79" i="24"/>
  <c r="G81" i="24" s="1"/>
  <c r="G85" i="24" s="1"/>
  <c r="P174" i="24"/>
  <c r="P181" i="24" s="1"/>
  <c r="P170" i="24"/>
  <c r="F181" i="23"/>
  <c r="G181" i="24"/>
  <c r="F168" i="26"/>
  <c r="F95" i="26"/>
  <c r="M168" i="26"/>
  <c r="M95" i="26"/>
  <c r="M191" i="26" s="1"/>
  <c r="R52" i="23"/>
  <c r="R60" i="23"/>
  <c r="I44" i="23"/>
  <c r="I24" i="23"/>
  <c r="R24" i="23" s="1"/>
  <c r="I36" i="23"/>
  <c r="J23" i="23"/>
  <c r="S23" i="23" s="1"/>
  <c r="S44" i="23" s="1"/>
  <c r="I52" i="23"/>
  <c r="R44" i="23"/>
  <c r="I60" i="23"/>
  <c r="H141" i="26"/>
  <c r="I141" i="24"/>
  <c r="J193" i="24"/>
  <c r="J194" i="24" s="1"/>
  <c r="F189" i="26"/>
  <c r="I193" i="26"/>
  <c r="I194" i="26" s="1"/>
  <c r="I21" i="26"/>
  <c r="Q21" i="26" s="1"/>
  <c r="Q141" i="26" s="1"/>
  <c r="Q19" i="26"/>
  <c r="H21" i="23"/>
  <c r="Q21" i="23" s="1"/>
  <c r="Q19" i="23"/>
  <c r="R16" i="23"/>
  <c r="I19" i="23"/>
  <c r="P193" i="23"/>
  <c r="P194" i="23" s="1"/>
  <c r="H193" i="23"/>
  <c r="H194" i="23" s="1"/>
  <c r="G141" i="23"/>
  <c r="G187" i="23" s="1"/>
  <c r="U16" i="24"/>
  <c r="K19" i="24"/>
  <c r="K193" i="24" s="1"/>
  <c r="J21" i="24"/>
  <c r="T21" i="24" s="1"/>
  <c r="T141" i="24" s="1"/>
  <c r="T19" i="24"/>
  <c r="N146" i="23"/>
  <c r="F185" i="23"/>
  <c r="O139" i="23"/>
  <c r="O185" i="23" s="1"/>
  <c r="H185" i="24"/>
  <c r="H146" i="24"/>
  <c r="H174" i="24" s="1"/>
  <c r="H181" i="24" s="1"/>
  <c r="R139" i="24"/>
  <c r="Q185" i="24"/>
  <c r="Q146" i="24"/>
  <c r="Q174" i="24" s="1"/>
  <c r="I14" i="26"/>
  <c r="I139" i="26"/>
  <c r="I185" i="26" s="1"/>
  <c r="U60" i="24"/>
  <c r="U61" i="24" s="1"/>
  <c r="U44" i="24"/>
  <c r="U45" i="24" s="1"/>
  <c r="U52" i="24"/>
  <c r="U53" i="24" s="1"/>
  <c r="U68" i="24"/>
  <c r="U36" i="24"/>
  <c r="I139" i="24"/>
  <c r="J14" i="24"/>
  <c r="J28" i="24" s="1"/>
  <c r="Q24" i="26"/>
  <c r="Q142" i="26" s="1"/>
  <c r="G139" i="23"/>
  <c r="G185" i="23" s="1"/>
  <c r="R42" i="23"/>
  <c r="R45" i="23" s="1"/>
  <c r="R58" i="23"/>
  <c r="R61" i="23" s="1"/>
  <c r="R50" i="23"/>
  <c r="R53" i="23" s="1"/>
  <c r="I12" i="23"/>
  <c r="R12" i="23" s="1"/>
  <c r="K60" i="24"/>
  <c r="K61" i="24" s="1"/>
  <c r="K68" i="24"/>
  <c r="K36" i="24"/>
  <c r="K44" i="24"/>
  <c r="K45" i="24" s="1"/>
  <c r="K52" i="24"/>
  <c r="K53" i="24" s="1"/>
  <c r="K24" i="24"/>
  <c r="H152" i="26"/>
  <c r="H71" i="26"/>
  <c r="G154" i="26"/>
  <c r="G175" i="26" s="1"/>
  <c r="G181" i="26" s="1"/>
  <c r="G187" i="26"/>
  <c r="I34" i="26"/>
  <c r="I37" i="26" s="1"/>
  <c r="H185" i="26"/>
  <c r="H146" i="26"/>
  <c r="H174" i="26" s="1"/>
  <c r="N154" i="26"/>
  <c r="N175" i="26" s="1"/>
  <c r="N181" i="26" s="1"/>
  <c r="N187" i="26"/>
  <c r="P185" i="26"/>
  <c r="P146" i="26"/>
  <c r="P174" i="26" s="1"/>
  <c r="O152" i="26"/>
  <c r="O71" i="26"/>
  <c r="P194" i="26"/>
  <c r="P34" i="26"/>
  <c r="P37" i="26" s="1"/>
  <c r="H187" i="24"/>
  <c r="S194" i="24"/>
  <c r="S34" i="24"/>
  <c r="S37" i="24" s="1"/>
  <c r="J34" i="24"/>
  <c r="J37" i="24" s="1"/>
  <c r="Q154" i="24"/>
  <c r="Q175" i="24" s="1"/>
  <c r="Q187" i="24"/>
  <c r="R152" i="24"/>
  <c r="R71" i="24"/>
  <c r="I152" i="24"/>
  <c r="I154" i="24" s="1"/>
  <c r="I175" i="24" s="1"/>
  <c r="I71" i="24"/>
  <c r="G154" i="23"/>
  <c r="G175" i="23" s="1"/>
  <c r="O71" i="23"/>
  <c r="O152" i="23"/>
  <c r="O154" i="23" s="1"/>
  <c r="O175" i="23" s="1"/>
  <c r="H34" i="23"/>
  <c r="P34" i="23"/>
  <c r="P37" i="23" s="1"/>
  <c r="P141" i="23"/>
  <c r="I50" i="23"/>
  <c r="I53" i="23" s="1"/>
  <c r="I58" i="23"/>
  <c r="I61" i="23" s="1"/>
  <c r="I42" i="23"/>
  <c r="I45" i="23" s="1"/>
  <c r="J20" i="23"/>
  <c r="S20" i="23" s="1"/>
  <c r="M133" i="26" l="1"/>
  <c r="F191" i="26"/>
  <c r="O79" i="26"/>
  <c r="O81" i="26" s="1"/>
  <c r="O85" i="26" s="1"/>
  <c r="H14" i="23"/>
  <c r="H28" i="23" s="1"/>
  <c r="Q28" i="23"/>
  <c r="H152" i="23"/>
  <c r="H37" i="23"/>
  <c r="I28" i="26"/>
  <c r="R79" i="24"/>
  <c r="R81" i="24" s="1"/>
  <c r="R85" i="24" s="1"/>
  <c r="R95" i="24" s="1"/>
  <c r="N174" i="23"/>
  <c r="N181" i="23" s="1"/>
  <c r="N170" i="23"/>
  <c r="O79" i="23"/>
  <c r="O81" i="23" s="1"/>
  <c r="O85" i="23" s="1"/>
  <c r="H79" i="26"/>
  <c r="H81" i="26" s="1"/>
  <c r="H85" i="26" s="1"/>
  <c r="H168" i="26" s="1"/>
  <c r="F133" i="26"/>
  <c r="F170" i="26"/>
  <c r="G168" i="24"/>
  <c r="G95" i="24"/>
  <c r="G189" i="24"/>
  <c r="H79" i="24"/>
  <c r="H81" i="24" s="1"/>
  <c r="H85" i="24" s="1"/>
  <c r="T14" i="24"/>
  <c r="T28" i="24" s="1"/>
  <c r="U14" i="24"/>
  <c r="M170" i="26"/>
  <c r="G133" i="24"/>
  <c r="Q181" i="24"/>
  <c r="J36" i="23"/>
  <c r="G168" i="26"/>
  <c r="G95" i="26"/>
  <c r="N168" i="26"/>
  <c r="N95" i="26"/>
  <c r="Q168" i="24"/>
  <c r="Q95" i="24"/>
  <c r="S60" i="23"/>
  <c r="S52" i="23"/>
  <c r="J24" i="23"/>
  <c r="S24" i="23" s="1"/>
  <c r="J44" i="23"/>
  <c r="J141" i="24"/>
  <c r="J68" i="23"/>
  <c r="G189" i="26"/>
  <c r="J52" i="23"/>
  <c r="S68" i="23"/>
  <c r="J60" i="23"/>
  <c r="S36" i="23"/>
  <c r="T193" i="24"/>
  <c r="T194" i="24" s="1"/>
  <c r="H141" i="23"/>
  <c r="H187" i="23" s="1"/>
  <c r="N189" i="26"/>
  <c r="Q193" i="26"/>
  <c r="Q194" i="26" s="1"/>
  <c r="I141" i="26"/>
  <c r="S16" i="23"/>
  <c r="J19" i="23"/>
  <c r="Q193" i="23"/>
  <c r="Q194" i="23" s="1"/>
  <c r="I21" i="23"/>
  <c r="R21" i="23" s="1"/>
  <c r="R19" i="23"/>
  <c r="I193" i="23"/>
  <c r="I194" i="23" s="1"/>
  <c r="K21" i="24"/>
  <c r="U21" i="24" s="1"/>
  <c r="U19" i="24"/>
  <c r="U193" i="24" s="1"/>
  <c r="I146" i="26"/>
  <c r="I174" i="26" s="1"/>
  <c r="Q189" i="24"/>
  <c r="O146" i="23"/>
  <c r="O174" i="23" s="1"/>
  <c r="O181" i="23" s="1"/>
  <c r="G146" i="23"/>
  <c r="G174" i="23" s="1"/>
  <c r="G181" i="23" s="1"/>
  <c r="S139" i="24"/>
  <c r="R185" i="24"/>
  <c r="R146" i="24"/>
  <c r="R174" i="24" s="1"/>
  <c r="I185" i="24"/>
  <c r="I146" i="24"/>
  <c r="I174" i="24" s="1"/>
  <c r="I181" i="24" s="1"/>
  <c r="P139" i="23"/>
  <c r="P185" i="23" s="1"/>
  <c r="Q14" i="26"/>
  <c r="Q28" i="26" s="1"/>
  <c r="Q139" i="26"/>
  <c r="U24" i="24"/>
  <c r="J139" i="24"/>
  <c r="K14" i="24"/>
  <c r="K28" i="24" s="1"/>
  <c r="H139" i="23"/>
  <c r="H146" i="23" s="1"/>
  <c r="H174" i="23" s="1"/>
  <c r="S42" i="23"/>
  <c r="S45" i="23" s="1"/>
  <c r="S58" i="23"/>
  <c r="S61" i="23" s="1"/>
  <c r="S66" i="23"/>
  <c r="S50" i="23"/>
  <c r="S53" i="23" s="1"/>
  <c r="J12" i="23"/>
  <c r="S12" i="23" s="1"/>
  <c r="Q139" i="23"/>
  <c r="H154" i="26"/>
  <c r="H175" i="26" s="1"/>
  <c r="H181" i="26" s="1"/>
  <c r="H187" i="26"/>
  <c r="Q34" i="26"/>
  <c r="Q37" i="26" s="1"/>
  <c r="P152" i="26"/>
  <c r="P71" i="26"/>
  <c r="O154" i="26"/>
  <c r="O175" i="26" s="1"/>
  <c r="O181" i="26" s="1"/>
  <c r="O187" i="26"/>
  <c r="I152" i="26"/>
  <c r="I71" i="26"/>
  <c r="K194" i="24"/>
  <c r="K34" i="24"/>
  <c r="K37" i="24" s="1"/>
  <c r="I187" i="24"/>
  <c r="R154" i="24"/>
  <c r="R175" i="24" s="1"/>
  <c r="R187" i="24"/>
  <c r="S152" i="24"/>
  <c r="S71" i="24"/>
  <c r="S79" i="24" s="1"/>
  <c r="T34" i="24"/>
  <c r="T37" i="24" s="1"/>
  <c r="J152" i="24"/>
  <c r="J154" i="24" s="1"/>
  <c r="J175" i="24" s="1"/>
  <c r="J71" i="24"/>
  <c r="G71" i="23"/>
  <c r="G79" i="23" s="1"/>
  <c r="O187" i="23"/>
  <c r="H154" i="23"/>
  <c r="H175" i="23" s="1"/>
  <c r="I34" i="23"/>
  <c r="Q141" i="23"/>
  <c r="Q34" i="23"/>
  <c r="Q37" i="23" s="1"/>
  <c r="P71" i="23"/>
  <c r="P79" i="23" s="1"/>
  <c r="P152" i="23"/>
  <c r="P154" i="23" s="1"/>
  <c r="P175" i="23" s="1"/>
  <c r="H71" i="23"/>
  <c r="F81" i="23"/>
  <c r="F85" i="23" s="1"/>
  <c r="F95" i="23" s="1"/>
  <c r="J50" i="23"/>
  <c r="J53" i="23" s="1"/>
  <c r="J58" i="23"/>
  <c r="J42" i="23"/>
  <c r="J45" i="23" s="1"/>
  <c r="J66" i="23"/>
  <c r="I79" i="26" l="1"/>
  <c r="I81" i="26" s="1"/>
  <c r="I85" i="26" s="1"/>
  <c r="I189" i="26" s="1"/>
  <c r="Q191" i="24"/>
  <c r="G191" i="24"/>
  <c r="R14" i="23"/>
  <c r="R28" i="23" s="1"/>
  <c r="I14" i="23"/>
  <c r="I28" i="23" s="1"/>
  <c r="J61" i="23"/>
  <c r="I152" i="23"/>
  <c r="I37" i="23"/>
  <c r="U28" i="24"/>
  <c r="R181" i="24"/>
  <c r="O189" i="23"/>
  <c r="O95" i="23"/>
  <c r="O168" i="23"/>
  <c r="H79" i="23"/>
  <c r="H95" i="26"/>
  <c r="H189" i="26"/>
  <c r="P79" i="26"/>
  <c r="P81" i="26" s="1"/>
  <c r="P85" i="26" s="1"/>
  <c r="H189" i="24"/>
  <c r="H168" i="24"/>
  <c r="H95" i="24"/>
  <c r="I79" i="24"/>
  <c r="I81" i="24" s="1"/>
  <c r="I85" i="24" s="1"/>
  <c r="G170" i="24"/>
  <c r="N133" i="26"/>
  <c r="N191" i="26"/>
  <c r="N170" i="26"/>
  <c r="G133" i="26"/>
  <c r="G191" i="26"/>
  <c r="G170" i="26"/>
  <c r="Q170" i="24"/>
  <c r="Q133" i="24"/>
  <c r="H181" i="23"/>
  <c r="O168" i="26"/>
  <c r="O95" i="26"/>
  <c r="O189" i="26"/>
  <c r="I141" i="23"/>
  <c r="I187" i="23" s="1"/>
  <c r="K141" i="24"/>
  <c r="R193" i="23"/>
  <c r="R194" i="23" s="1"/>
  <c r="J193" i="23"/>
  <c r="J194" i="23" s="1"/>
  <c r="J21" i="23"/>
  <c r="S21" i="23" s="1"/>
  <c r="S19" i="23"/>
  <c r="F189" i="23"/>
  <c r="F191" i="23" s="1"/>
  <c r="F168" i="23"/>
  <c r="F170" i="23" s="1"/>
  <c r="H185" i="23"/>
  <c r="R133" i="24"/>
  <c r="R168" i="24"/>
  <c r="R170" i="24" s="1"/>
  <c r="P146" i="23"/>
  <c r="P174" i="23" s="1"/>
  <c r="P181" i="23" s="1"/>
  <c r="J185" i="24"/>
  <c r="J146" i="24"/>
  <c r="J174" i="24" s="1"/>
  <c r="J181" i="24" s="1"/>
  <c r="T139" i="24"/>
  <c r="R189" i="24"/>
  <c r="R191" i="24" s="1"/>
  <c r="S185" i="24"/>
  <c r="S146" i="24"/>
  <c r="S174" i="24" s="1"/>
  <c r="P81" i="23"/>
  <c r="P85" i="23" s="1"/>
  <c r="Q185" i="26"/>
  <c r="Q146" i="26"/>
  <c r="Q174" i="26" s="1"/>
  <c r="S81" i="24"/>
  <c r="S85" i="24" s="1"/>
  <c r="S95" i="24" s="1"/>
  <c r="K139" i="24"/>
  <c r="I139" i="23"/>
  <c r="I146" i="23" s="1"/>
  <c r="I174" i="23" s="1"/>
  <c r="Q146" i="23"/>
  <c r="Q174" i="23" s="1"/>
  <c r="Q185" i="23"/>
  <c r="P154" i="26"/>
  <c r="P187" i="26"/>
  <c r="I154" i="26"/>
  <c r="I175" i="26" s="1"/>
  <c r="I181" i="26" s="1"/>
  <c r="I187" i="26"/>
  <c r="Q152" i="26"/>
  <c r="Q71" i="26"/>
  <c r="T152" i="24"/>
  <c r="T71" i="24"/>
  <c r="T79" i="24" s="1"/>
  <c r="U194" i="24"/>
  <c r="U34" i="24"/>
  <c r="U37" i="24" s="1"/>
  <c r="K152" i="24"/>
  <c r="K154" i="24" s="1"/>
  <c r="K175" i="24" s="1"/>
  <c r="K71" i="24"/>
  <c r="U141" i="24"/>
  <c r="S154" i="24"/>
  <c r="S175" i="24" s="1"/>
  <c r="S187" i="24"/>
  <c r="J187" i="24"/>
  <c r="P187" i="23"/>
  <c r="I154" i="23"/>
  <c r="I175" i="23" s="1"/>
  <c r="I71" i="23"/>
  <c r="R141" i="23"/>
  <c r="J34" i="23"/>
  <c r="R34" i="23"/>
  <c r="R37" i="23" s="1"/>
  <c r="Q71" i="23"/>
  <c r="Q152" i="23"/>
  <c r="Q154" i="23" s="1"/>
  <c r="Q175" i="23" s="1"/>
  <c r="F133" i="23"/>
  <c r="G81" i="23"/>
  <c r="G85" i="23" s="1"/>
  <c r="G95" i="23" s="1"/>
  <c r="H191" i="26" l="1"/>
  <c r="S14" i="23"/>
  <c r="S28" i="23" s="1"/>
  <c r="I79" i="23"/>
  <c r="I81" i="23" s="1"/>
  <c r="I85" i="23" s="1"/>
  <c r="I95" i="23" s="1"/>
  <c r="O170" i="23"/>
  <c r="J152" i="23"/>
  <c r="J37" i="23"/>
  <c r="H133" i="26"/>
  <c r="H170" i="24"/>
  <c r="H170" i="26"/>
  <c r="Q79" i="23"/>
  <c r="Q81" i="23" s="1"/>
  <c r="Q85" i="23" s="1"/>
  <c r="O191" i="23"/>
  <c r="O133" i="23"/>
  <c r="I181" i="23"/>
  <c r="P175" i="26"/>
  <c r="P181" i="26" s="1"/>
  <c r="P168" i="26"/>
  <c r="P95" i="26"/>
  <c r="P189" i="26"/>
  <c r="Q79" i="26"/>
  <c r="Q81" i="26" s="1"/>
  <c r="Q85" i="26" s="1"/>
  <c r="I189" i="24"/>
  <c r="I168" i="24"/>
  <c r="I95" i="24"/>
  <c r="I133" i="24" s="1"/>
  <c r="J79" i="24"/>
  <c r="J81" i="24" s="1"/>
  <c r="J85" i="24" s="1"/>
  <c r="H191" i="24"/>
  <c r="H133" i="24"/>
  <c r="O133" i="26"/>
  <c r="O191" i="26"/>
  <c r="O170" i="26"/>
  <c r="Q181" i="23"/>
  <c r="S181" i="24"/>
  <c r="J141" i="23"/>
  <c r="J187" i="23" s="1"/>
  <c r="I168" i="26"/>
  <c r="I95" i="26"/>
  <c r="P168" i="23"/>
  <c r="P95" i="23"/>
  <c r="S193" i="23"/>
  <c r="S194" i="23" s="1"/>
  <c r="G189" i="23"/>
  <c r="G191" i="23" s="1"/>
  <c r="G168" i="23"/>
  <c r="G170" i="23" s="1"/>
  <c r="I185" i="23"/>
  <c r="S189" i="24"/>
  <c r="S191" i="24" s="1"/>
  <c r="S168" i="24"/>
  <c r="S170" i="24" s="1"/>
  <c r="P189" i="23"/>
  <c r="T185" i="24"/>
  <c r="T146" i="24"/>
  <c r="T174" i="24" s="1"/>
  <c r="U139" i="24"/>
  <c r="K185" i="24"/>
  <c r="K146" i="24"/>
  <c r="K174" i="24" s="1"/>
  <c r="K181" i="24" s="1"/>
  <c r="R139" i="23"/>
  <c r="R146" i="23" s="1"/>
  <c r="R174" i="23" s="1"/>
  <c r="J14" i="23"/>
  <c r="S133" i="24"/>
  <c r="T81" i="24"/>
  <c r="T85" i="24" s="1"/>
  <c r="T95" i="24" s="1"/>
  <c r="Q154" i="26"/>
  <c r="Q175" i="26" s="1"/>
  <c r="Q181" i="26" s="1"/>
  <c r="Q187" i="26"/>
  <c r="K187" i="24"/>
  <c r="U152" i="24"/>
  <c r="U154" i="24" s="1"/>
  <c r="U175" i="24" s="1"/>
  <c r="U71" i="24"/>
  <c r="U79" i="24" s="1"/>
  <c r="T154" i="24"/>
  <c r="T175" i="24" s="1"/>
  <c r="T187" i="24"/>
  <c r="Q187" i="23"/>
  <c r="J154" i="23"/>
  <c r="J175" i="23" s="1"/>
  <c r="S141" i="23"/>
  <c r="R71" i="23"/>
  <c r="R152" i="23"/>
  <c r="R154" i="23" s="1"/>
  <c r="R175" i="23" s="1"/>
  <c r="S34" i="23"/>
  <c r="S37" i="23" s="1"/>
  <c r="J139" i="23"/>
  <c r="G133" i="23"/>
  <c r="H81" i="23"/>
  <c r="H85" i="23" s="1"/>
  <c r="H95" i="23" s="1"/>
  <c r="P191" i="26" l="1"/>
  <c r="I191" i="24"/>
  <c r="P170" i="26"/>
  <c r="J28" i="23"/>
  <c r="T181" i="24"/>
  <c r="Q189" i="23"/>
  <c r="Q168" i="23"/>
  <c r="Q95" i="23"/>
  <c r="Q133" i="23" s="1"/>
  <c r="R79" i="23"/>
  <c r="R81" i="23" s="1"/>
  <c r="R85" i="23" s="1"/>
  <c r="R95" i="23" s="1"/>
  <c r="P133" i="26"/>
  <c r="I170" i="26"/>
  <c r="Q189" i="26"/>
  <c r="Q168" i="26"/>
  <c r="Q95" i="26"/>
  <c r="Q133" i="26" s="1"/>
  <c r="J168" i="24"/>
  <c r="J189" i="24"/>
  <c r="K79" i="24"/>
  <c r="K81" i="24" s="1"/>
  <c r="K85" i="24" s="1"/>
  <c r="I170" i="24"/>
  <c r="J95" i="24"/>
  <c r="I133" i="26"/>
  <c r="I191" i="26"/>
  <c r="P170" i="23"/>
  <c r="P133" i="23"/>
  <c r="P191" i="23"/>
  <c r="R181" i="23"/>
  <c r="I189" i="23"/>
  <c r="I191" i="23" s="1"/>
  <c r="I168" i="23"/>
  <c r="I170" i="23" s="1"/>
  <c r="H189" i="23"/>
  <c r="H191" i="23" s="1"/>
  <c r="H168" i="23"/>
  <c r="H170" i="23" s="1"/>
  <c r="J71" i="23"/>
  <c r="T189" i="24"/>
  <c r="T191" i="24" s="1"/>
  <c r="T168" i="24"/>
  <c r="T170" i="24" s="1"/>
  <c r="U185" i="24"/>
  <c r="U146" i="24"/>
  <c r="U174" i="24" s="1"/>
  <c r="U181" i="24" s="1"/>
  <c r="S139" i="23"/>
  <c r="S146" i="23" s="1"/>
  <c r="S174" i="23" s="1"/>
  <c r="R185" i="23"/>
  <c r="T133" i="24"/>
  <c r="U81" i="24"/>
  <c r="U85" i="24" s="1"/>
  <c r="U95" i="24" s="1"/>
  <c r="U187" i="24"/>
  <c r="J146" i="23"/>
  <c r="J174" i="23" s="1"/>
  <c r="J181" i="23" s="1"/>
  <c r="J185" i="23"/>
  <c r="R187" i="23"/>
  <c r="S71" i="23"/>
  <c r="S152" i="23"/>
  <c r="S154" i="23" s="1"/>
  <c r="S175" i="23" s="1"/>
  <c r="I133" i="23"/>
  <c r="H133" i="23"/>
  <c r="J191" i="24" l="1"/>
  <c r="Q191" i="23"/>
  <c r="Q170" i="23"/>
  <c r="J79" i="23"/>
  <c r="J81" i="23" s="1"/>
  <c r="J85" i="23" s="1"/>
  <c r="S79" i="23"/>
  <c r="S81" i="23" s="1"/>
  <c r="S85" i="23" s="1"/>
  <c r="Q170" i="26"/>
  <c r="Q191" i="26"/>
  <c r="J170" i="24"/>
  <c r="K95" i="24"/>
  <c r="K189" i="24"/>
  <c r="K168" i="24"/>
  <c r="J133" i="24"/>
  <c r="S181" i="23"/>
  <c r="S185" i="23"/>
  <c r="U189" i="24"/>
  <c r="U191" i="24" s="1"/>
  <c r="U168" i="24"/>
  <c r="U170" i="24" s="1"/>
  <c r="R189" i="23"/>
  <c r="R191" i="23" s="1"/>
  <c r="R168" i="23"/>
  <c r="R170" i="23" s="1"/>
  <c r="R133" i="23"/>
  <c r="U133" i="24"/>
  <c r="S187" i="23"/>
  <c r="S189" i="23" l="1"/>
  <c r="S168" i="23"/>
  <c r="S95" i="23"/>
  <c r="J95" i="23"/>
  <c r="J189" i="23"/>
  <c r="J168" i="23"/>
  <c r="K170" i="24"/>
  <c r="K191" i="24"/>
  <c r="K133" i="24"/>
  <c r="J170" i="23" l="1"/>
  <c r="S191" i="23"/>
  <c r="S133" i="23"/>
  <c r="J191" i="23"/>
  <c r="J133" i="23"/>
  <c r="S170" i="23"/>
</calcChain>
</file>

<file path=xl/sharedStrings.xml><?xml version="1.0" encoding="utf-8"?>
<sst xmlns="http://schemas.openxmlformats.org/spreadsheetml/2006/main" count="1480" uniqueCount="447">
  <si>
    <t>Anno base</t>
  </si>
  <si>
    <t>Conguaglio tariffe anni precedenti</t>
  </si>
  <si>
    <t>Anno Base</t>
  </si>
  <si>
    <t>Anno ponte</t>
  </si>
  <si>
    <t>Anno I</t>
  </si>
  <si>
    <t>Anno II</t>
  </si>
  <si>
    <t>Anno III</t>
  </si>
  <si>
    <t>Anno IV</t>
  </si>
  <si>
    <t>Poste figurative</t>
  </si>
  <si>
    <t>Profit sharing</t>
  </si>
  <si>
    <t>Rif. Scheda A</t>
  </si>
  <si>
    <t>Nome servizio 1</t>
  </si>
  <si>
    <t>…</t>
  </si>
  <si>
    <t>Nome servizio n</t>
  </si>
  <si>
    <t>Descrizione scheda A</t>
  </si>
  <si>
    <t>Non pertinente</t>
  </si>
  <si>
    <t>File giustificativo</t>
  </si>
  <si>
    <t>Normativa di riferimento</t>
  </si>
  <si>
    <t>id investimento</t>
  </si>
  <si>
    <t>anno investimento</t>
  </si>
  <si>
    <t>anno entrata in esercizio</t>
  </si>
  <si>
    <t>vita utile</t>
  </si>
  <si>
    <t>driver di allocazione</t>
  </si>
  <si>
    <t>progettazione si/no</t>
  </si>
  <si>
    <t>SI</t>
  </si>
  <si>
    <t>NO</t>
  </si>
  <si>
    <t>descrizione investimento</t>
  </si>
  <si>
    <t>% finanziamento pubblico</t>
  </si>
  <si>
    <t>codici società</t>
  </si>
  <si>
    <t>codici ENAC</t>
  </si>
  <si>
    <t>aspetti tariffari principali</t>
  </si>
  <si>
    <t>File di calcolo quantificazione</t>
  </si>
  <si>
    <t>Opex anno base</t>
  </si>
  <si>
    <t>Ammortamenti anno base</t>
  </si>
  <si>
    <t>Opex discontinuità da investimenti</t>
  </si>
  <si>
    <t>Remunerazione anno base (WACC base)</t>
  </si>
  <si>
    <t>Dinamica tariffaria consuntivata</t>
  </si>
  <si>
    <t>Descrizione sintetica</t>
  </si>
  <si>
    <t>WLU</t>
  </si>
  <si>
    <t>Consuntivo</t>
  </si>
  <si>
    <t>soglia Y%</t>
  </si>
  <si>
    <t>Ammortamenti discontinuità investimenti</t>
  </si>
  <si>
    <t>Totale costi discontinuità investimenti</t>
  </si>
  <si>
    <t>Aeroporto</t>
  </si>
  <si>
    <t>% importo finanziato</t>
  </si>
  <si>
    <t>n.</t>
  </si>
  <si>
    <t>trend</t>
  </si>
  <si>
    <t>Indicatore di qualità</t>
  </si>
  <si>
    <t>Unità di misura</t>
  </si>
  <si>
    <t>Peso (%)</t>
  </si>
  <si>
    <t xml:space="preserve">Anno Base </t>
  </si>
  <si>
    <t>ANNO PONTE</t>
  </si>
  <si>
    <t>1° ANNO</t>
  </si>
  <si>
    <t>2° ANNO</t>
  </si>
  <si>
    <t>3° ANNO</t>
  </si>
  <si>
    <t>4° ANNO</t>
  </si>
  <si>
    <t>5° ANNO</t>
  </si>
  <si>
    <t>Obiettivi</t>
  </si>
  <si>
    <t>Consuntivi</t>
  </si>
  <si>
    <t>Target</t>
  </si>
  <si>
    <t>D</t>
  </si>
  <si>
    <t>Cons.</t>
  </si>
  <si>
    <t>Indicatore sintetico</t>
  </si>
  <si>
    <r>
      <t xml:space="preserve">Q </t>
    </r>
    <r>
      <rPr>
        <b/>
        <vertAlign val="subscript"/>
        <sz val="11"/>
        <rFont val="Calibri"/>
        <family val="2"/>
        <scheme val="minor"/>
      </rPr>
      <t>t</t>
    </r>
  </si>
  <si>
    <r>
      <t xml:space="preserve">Q </t>
    </r>
    <r>
      <rPr>
        <b/>
        <vertAlign val="subscript"/>
        <sz val="11"/>
        <rFont val="Calibri"/>
        <family val="2"/>
        <scheme val="minor"/>
      </rPr>
      <t>0</t>
    </r>
  </si>
  <si>
    <t>Parametro q</t>
  </si>
  <si>
    <t>Indicatore di tutela ambientale</t>
  </si>
  <si>
    <t>Peso</t>
  </si>
  <si>
    <r>
      <t xml:space="preserve">A </t>
    </r>
    <r>
      <rPr>
        <b/>
        <vertAlign val="subscript"/>
        <sz val="11"/>
        <rFont val="Calibri"/>
        <family val="2"/>
        <scheme val="minor"/>
      </rPr>
      <t>0</t>
    </r>
  </si>
  <si>
    <r>
      <t xml:space="preserve">A </t>
    </r>
    <r>
      <rPr>
        <b/>
        <vertAlign val="subscript"/>
        <sz val="11"/>
        <rFont val="Calibri"/>
        <family val="2"/>
        <scheme val="minor"/>
      </rPr>
      <t>t</t>
    </r>
  </si>
  <si>
    <t>Peso parametro q</t>
  </si>
  <si>
    <t>Parametro alfa</t>
  </si>
  <si>
    <t>Peso parametro alfa</t>
  </si>
  <si>
    <t>Parametro ε annuale</t>
  </si>
  <si>
    <t>Lim Inf fascia Scost</t>
  </si>
  <si>
    <t>Lim Sup fascia Scost</t>
  </si>
  <si>
    <t>K</t>
  </si>
  <si>
    <t>Aeroporto 1</t>
  </si>
  <si>
    <t>Aeroporto 2</t>
  </si>
  <si>
    <t>Aeroporto n</t>
  </si>
  <si>
    <r>
      <t>PFT</t>
    </r>
    <r>
      <rPr>
        <vertAlign val="subscript"/>
        <sz val="11"/>
        <color theme="1"/>
        <rFont val="Calibri"/>
        <family val="2"/>
      </rPr>
      <t>1,2</t>
    </r>
  </si>
  <si>
    <r>
      <t>PFT</t>
    </r>
    <r>
      <rPr>
        <vertAlign val="subscript"/>
        <sz val="11"/>
        <color theme="1"/>
        <rFont val="Calibri"/>
        <family val="2"/>
      </rPr>
      <t>2,1</t>
    </r>
  </si>
  <si>
    <r>
      <t>PFT</t>
    </r>
    <r>
      <rPr>
        <vertAlign val="subscript"/>
        <sz val="11"/>
        <color theme="1"/>
        <rFont val="Calibri"/>
        <family val="2"/>
      </rPr>
      <t>n,1</t>
    </r>
  </si>
  <si>
    <r>
      <t>PFT</t>
    </r>
    <r>
      <rPr>
        <vertAlign val="subscript"/>
        <sz val="11"/>
        <color theme="1"/>
        <rFont val="Calibri"/>
        <family val="2"/>
      </rPr>
      <t>n,2</t>
    </r>
  </si>
  <si>
    <r>
      <t>PFT</t>
    </r>
    <r>
      <rPr>
        <vertAlign val="subscript"/>
        <sz val="11"/>
        <color theme="1"/>
        <rFont val="Calibri"/>
        <family val="2"/>
        <scheme val="minor"/>
      </rPr>
      <t>2,1</t>
    </r>
    <r>
      <rPr>
        <sz val="11"/>
        <color theme="1"/>
        <rFont val="Calibri"/>
        <family val="2"/>
        <scheme val="minor"/>
      </rPr>
      <t xml:space="preserve"> + …+ PFT</t>
    </r>
    <r>
      <rPr>
        <vertAlign val="subscript"/>
        <sz val="11"/>
        <color theme="1"/>
        <rFont val="Calibri"/>
        <family val="2"/>
      </rPr>
      <t>n,1</t>
    </r>
  </si>
  <si>
    <r>
      <t>PFT</t>
    </r>
    <r>
      <rPr>
        <vertAlign val="subscript"/>
        <sz val="11"/>
        <color theme="1"/>
        <rFont val="Calibri"/>
        <family val="2"/>
      </rPr>
      <t>1,2</t>
    </r>
    <r>
      <rPr>
        <sz val="11"/>
        <color theme="1"/>
        <rFont val="Calibri"/>
        <family val="2"/>
        <scheme val="minor"/>
      </rPr>
      <t xml:space="preserve"> +…+ PFT</t>
    </r>
    <r>
      <rPr>
        <vertAlign val="subscript"/>
        <sz val="11"/>
        <color theme="1"/>
        <rFont val="Calibri"/>
        <family val="2"/>
        <scheme val="minor"/>
      </rPr>
      <t>n,2</t>
    </r>
  </si>
  <si>
    <r>
      <t>Totale PFT</t>
    </r>
    <r>
      <rPr>
        <b/>
        <vertAlign val="subscript"/>
        <sz val="11"/>
        <color theme="1"/>
        <rFont val="Calibri"/>
        <family val="2"/>
      </rPr>
      <t>j,i</t>
    </r>
  </si>
  <si>
    <r>
      <t>Totale PFT</t>
    </r>
    <r>
      <rPr>
        <b/>
        <vertAlign val="subscript"/>
        <sz val="11"/>
        <color theme="1"/>
        <rFont val="Calibri"/>
        <family val="2"/>
      </rPr>
      <t>i,j</t>
    </r>
  </si>
  <si>
    <r>
      <t>PFT</t>
    </r>
    <r>
      <rPr>
        <vertAlign val="subscript"/>
        <sz val="11"/>
        <color theme="1"/>
        <rFont val="Calibri"/>
        <family val="2"/>
      </rPr>
      <t>1,n</t>
    </r>
  </si>
  <si>
    <r>
      <t>PFT</t>
    </r>
    <r>
      <rPr>
        <vertAlign val="subscript"/>
        <sz val="11"/>
        <color theme="1"/>
        <rFont val="Calibri"/>
        <family val="2"/>
      </rPr>
      <t>2,n</t>
    </r>
  </si>
  <si>
    <r>
      <t>PFT</t>
    </r>
    <r>
      <rPr>
        <vertAlign val="subscript"/>
        <sz val="11"/>
        <color theme="1"/>
        <rFont val="Calibri"/>
        <family val="2"/>
      </rPr>
      <t>1,2</t>
    </r>
    <r>
      <rPr>
        <sz val="11"/>
        <color theme="1"/>
        <rFont val="Calibri"/>
        <family val="2"/>
        <scheme val="minor"/>
      </rPr>
      <t xml:space="preserve"> + …+ PFT</t>
    </r>
    <r>
      <rPr>
        <vertAlign val="subscript"/>
        <sz val="11"/>
        <color theme="1"/>
        <rFont val="Calibri"/>
        <family val="2"/>
        <scheme val="minor"/>
      </rPr>
      <t>1,n</t>
    </r>
  </si>
  <si>
    <r>
      <t>PFT</t>
    </r>
    <r>
      <rPr>
        <vertAlign val="subscript"/>
        <sz val="11"/>
        <color theme="1"/>
        <rFont val="Calibri"/>
        <family val="2"/>
      </rPr>
      <t>2,1</t>
    </r>
    <r>
      <rPr>
        <sz val="11"/>
        <color theme="1"/>
        <rFont val="Calibri"/>
        <family val="2"/>
        <scheme val="minor"/>
      </rPr>
      <t xml:space="preserve"> +…+ PFT</t>
    </r>
    <r>
      <rPr>
        <vertAlign val="subscript"/>
        <sz val="11"/>
        <color theme="1"/>
        <rFont val="Calibri"/>
        <family val="2"/>
        <scheme val="minor"/>
      </rPr>
      <t>2,n</t>
    </r>
  </si>
  <si>
    <r>
      <t>PFT</t>
    </r>
    <r>
      <rPr>
        <vertAlign val="subscript"/>
        <sz val="11"/>
        <color theme="1"/>
        <rFont val="Calibri"/>
        <family val="2"/>
      </rPr>
      <t>n,1 + …</t>
    </r>
    <r>
      <rPr>
        <sz val="11"/>
        <color theme="1"/>
        <rFont val="Calibri"/>
        <family val="2"/>
        <scheme val="minor"/>
      </rPr>
      <t xml:space="preserve"> + PFT</t>
    </r>
    <r>
      <rPr>
        <vertAlign val="subscript"/>
        <sz val="11"/>
        <color theme="1"/>
        <rFont val="Calibri"/>
        <family val="2"/>
        <scheme val="minor"/>
      </rPr>
      <t>n,n-1</t>
    </r>
  </si>
  <si>
    <r>
      <t>PFT</t>
    </r>
    <r>
      <rPr>
        <vertAlign val="subscript"/>
        <sz val="11"/>
        <color theme="1"/>
        <rFont val="Calibri"/>
        <family val="2"/>
      </rPr>
      <t>1,n</t>
    </r>
    <r>
      <rPr>
        <sz val="11"/>
        <color theme="1"/>
        <rFont val="Calibri"/>
        <family val="2"/>
        <scheme val="minor"/>
      </rPr>
      <t xml:space="preserve"> + …+ PFT</t>
    </r>
    <r>
      <rPr>
        <vertAlign val="subscript"/>
        <sz val="11"/>
        <color theme="1"/>
        <rFont val="Calibri"/>
        <family val="2"/>
        <scheme val="minor"/>
      </rPr>
      <t>n-1,n</t>
    </r>
  </si>
  <si>
    <t>Poste figurative previste da dinamica tariffaria - annualità x</t>
  </si>
  <si>
    <t>Poste figurative consuntivate - annualità x</t>
  </si>
  <si>
    <t>Anno V</t>
  </si>
  <si>
    <t>Servizio antincendio L. n. 296/2006</t>
  </si>
  <si>
    <t>Canone di concessione aeroportuale</t>
  </si>
  <si>
    <t>Canone di concessione dei servizi di sicurezza</t>
  </si>
  <si>
    <t>Altri costi operativi ammessi</t>
  </si>
  <si>
    <t>RAB ultimati anno base</t>
  </si>
  <si>
    <t>Altri costi anno base (specificare)</t>
  </si>
  <si>
    <t>TOTALE COSTI ammessi anno base</t>
  </si>
  <si>
    <t>Inserire nome servizio</t>
  </si>
  <si>
    <t>WACC</t>
  </si>
  <si>
    <t>WACC I</t>
  </si>
  <si>
    <t>PS</t>
  </si>
  <si>
    <t>RT</t>
  </si>
  <si>
    <t>ALTRO</t>
  </si>
  <si>
    <t>TOT AB</t>
  </si>
  <si>
    <t>Remunerazione WACC base</t>
  </si>
  <si>
    <t>OPEX K1</t>
  </si>
  <si>
    <t>AMM K1</t>
  </si>
  <si>
    <t>RAB K1</t>
  </si>
  <si>
    <t>REM K1</t>
  </si>
  <si>
    <t>LIC K1</t>
  </si>
  <si>
    <t>RAB I k1</t>
  </si>
  <si>
    <t>REM I k1</t>
  </si>
  <si>
    <t>TOT k1</t>
  </si>
  <si>
    <t>Totale costi K1</t>
  </si>
  <si>
    <t>V</t>
  </si>
  <si>
    <t>PF</t>
  </si>
  <si>
    <t>Poste figurative Trasferimento scalo</t>
  </si>
  <si>
    <t>PFt</t>
  </si>
  <si>
    <t>Bk</t>
  </si>
  <si>
    <t>Basket</t>
  </si>
  <si>
    <t>TOTALE COSTI AMMESSI Anno base + k + v</t>
  </si>
  <si>
    <t>X + K + V</t>
  </si>
  <si>
    <t>REV</t>
  </si>
  <si>
    <t>ε</t>
  </si>
  <si>
    <t>Anno ponte II</t>
  </si>
  <si>
    <t>Anno ponte I</t>
  </si>
  <si>
    <t>VAR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</si>
  <si>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</si>
  <si>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</si>
  <si>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</si>
  <si>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</si>
  <si>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</si>
  <si>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</si>
  <si>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</si>
  <si>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</si>
  <si>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</si>
  <si>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</si>
  <si>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T1</t>
  </si>
  <si>
    <t>Quantità sub-articolazione (inserire nome) 1</t>
  </si>
  <si>
    <t>Quantità sub-articolazione (inserire nome) 2</t>
  </si>
  <si>
    <t>Quantità sub-articolazione (inserire nome) 3</t>
  </si>
  <si>
    <t>Quantità sub-articolazione (inserire nome) 4</t>
  </si>
  <si>
    <t>Quantità sub-articolazione (inserire nome) 5</t>
  </si>
  <si>
    <t>Quantità sub-articolazione (inserire nome) 6</t>
  </si>
  <si>
    <t>Quantità sub-articolazione (inserire nome) 7</t>
  </si>
  <si>
    <t>Quantità sub-articolazione (inserire nome) 8</t>
  </si>
  <si>
    <t>Quantità sub-articolazione (inserire nome) 9</t>
  </si>
  <si>
    <t>Quantità sub-articolazione (inserire nome) 10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</si>
  <si>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</si>
  <si>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</si>
  <si>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</si>
  <si>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</si>
  <si>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</si>
  <si>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</si>
  <si>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</si>
  <si>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</si>
  <si>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</si>
  <si>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VER</t>
  </si>
  <si>
    <t>Verifica sub-articolazione</t>
  </si>
  <si>
    <t>AMM X</t>
  </si>
  <si>
    <t>LIC X</t>
  </si>
  <si>
    <t>RAB X</t>
  </si>
  <si>
    <t>REM X</t>
  </si>
  <si>
    <t>RAB X I</t>
  </si>
  <si>
    <t>REM X I</t>
  </si>
  <si>
    <t>Q</t>
  </si>
  <si>
    <t>Unità di servizio</t>
  </si>
  <si>
    <t>Canoni anno base</t>
  </si>
  <si>
    <t>Remunerazione anno base (incrementale)</t>
  </si>
  <si>
    <t>Altri costi operativi anno base</t>
  </si>
  <si>
    <t>OPEX X</t>
  </si>
  <si>
    <t>REM X base</t>
  </si>
  <si>
    <t>REM X incr</t>
  </si>
  <si>
    <t>TOT X</t>
  </si>
  <si>
    <t>Remunerazione discontinuità (incrementale)</t>
  </si>
  <si>
    <t>OPEX K4</t>
  </si>
  <si>
    <t>AMM K4</t>
  </si>
  <si>
    <t>OPEX K2</t>
  </si>
  <si>
    <t>AMM K2</t>
  </si>
  <si>
    <t>RAB K2</t>
  </si>
  <si>
    <t>LIC K2</t>
  </si>
  <si>
    <t>REM K2</t>
  </si>
  <si>
    <t>RAB I k2</t>
  </si>
  <si>
    <t>REM I k2</t>
  </si>
  <si>
    <t>TOT k2</t>
  </si>
  <si>
    <t>Totale costi K2</t>
  </si>
  <si>
    <t>OPEX K3</t>
  </si>
  <si>
    <t>AMM K3</t>
  </si>
  <si>
    <t>RAB K3</t>
  </si>
  <si>
    <t>LIC K3</t>
  </si>
  <si>
    <t>REM K3</t>
  </si>
  <si>
    <t>RAB I k3</t>
  </si>
  <si>
    <t>REM I k3</t>
  </si>
  <si>
    <t>TOT k3</t>
  </si>
  <si>
    <t>Totale costi K3</t>
  </si>
  <si>
    <t>RAB K4</t>
  </si>
  <si>
    <t>LIC K4</t>
  </si>
  <si>
    <t>REM K4</t>
  </si>
  <si>
    <t>RAB I k4</t>
  </si>
  <si>
    <t>REM I k4</t>
  </si>
  <si>
    <t>TOT k4</t>
  </si>
  <si>
    <t>Totale costi K4</t>
  </si>
  <si>
    <t>OPEX K5</t>
  </si>
  <si>
    <t>AMM K5</t>
  </si>
  <si>
    <t>RAB K5</t>
  </si>
  <si>
    <t>LIC K5</t>
  </si>
  <si>
    <t>REM K5</t>
  </si>
  <si>
    <t>RAB I k5</t>
  </si>
  <si>
    <t>REM I k5</t>
  </si>
  <si>
    <t>TOT k5</t>
  </si>
  <si>
    <t>Totale costi K5</t>
  </si>
  <si>
    <t>OPEX K</t>
  </si>
  <si>
    <t>AMM K</t>
  </si>
  <si>
    <t>TOT K</t>
  </si>
  <si>
    <t>Poste figurative Totali</t>
  </si>
  <si>
    <t>Parametri tariffari</t>
  </si>
  <si>
    <r>
      <t>X</t>
    </r>
    <r>
      <rPr>
        <vertAlign val="subscript"/>
        <sz val="9.35"/>
        <color theme="1"/>
        <rFont val="Calibri"/>
        <family val="2"/>
      </rPr>
      <t>t,j</t>
    </r>
  </si>
  <si>
    <r>
      <t>K</t>
    </r>
    <r>
      <rPr>
        <vertAlign val="subscript"/>
        <sz val="9.35"/>
        <color theme="1"/>
        <rFont val="Calibri"/>
        <family val="2"/>
      </rPr>
      <t>t,j</t>
    </r>
  </si>
  <si>
    <r>
      <t>V</t>
    </r>
    <r>
      <rPr>
        <vertAlign val="subscript"/>
        <sz val="9.35"/>
        <color theme="1"/>
        <rFont val="Calibri"/>
        <family val="2"/>
      </rPr>
      <t>t,j</t>
    </r>
  </si>
  <si>
    <r>
      <t>B</t>
    </r>
    <r>
      <rPr>
        <vertAlign val="subscript"/>
        <sz val="9.35"/>
        <color theme="1"/>
        <rFont val="Calibri"/>
        <family val="2"/>
      </rPr>
      <t>t,j</t>
    </r>
  </si>
  <si>
    <r>
      <t>PF</t>
    </r>
    <r>
      <rPr>
        <vertAlign val="subscript"/>
        <sz val="9.35"/>
        <color theme="1"/>
        <rFont val="Calibri"/>
        <family val="2"/>
      </rPr>
      <t>t,j</t>
    </r>
  </si>
  <si>
    <r>
      <t>C</t>
    </r>
    <r>
      <rPr>
        <vertAlign val="subscript"/>
        <sz val="9.35"/>
        <color theme="1"/>
        <rFont val="Calibri"/>
        <family val="2"/>
      </rPr>
      <t>t,j</t>
    </r>
  </si>
  <si>
    <t>Corrispettivo unitario riconosciuto per unità di traffico</t>
  </si>
  <si>
    <t>TOT RAB</t>
  </si>
  <si>
    <t>RAB Totale</t>
  </si>
  <si>
    <t>di cui: RAB ammessa a WACC incrementale</t>
  </si>
  <si>
    <t>RAB WACC incr</t>
  </si>
  <si>
    <t>TOT AMM</t>
  </si>
  <si>
    <t>TOT OPEX</t>
  </si>
  <si>
    <t>TOT REM</t>
  </si>
  <si>
    <t>Ammortamenti totali</t>
  </si>
  <si>
    <t>Opex Totali</t>
  </si>
  <si>
    <t>Altre poste</t>
  </si>
  <si>
    <t>ALTRI PARAMETRI</t>
  </si>
  <si>
    <t>RIEPILOGO PER NATURA</t>
  </si>
  <si>
    <t>Remunerazione Totale</t>
  </si>
  <si>
    <t>wacc incrementale (%)</t>
  </si>
  <si>
    <t>Remunerazione discontinuità (WACC base)</t>
  </si>
  <si>
    <t>Anno ponte III</t>
  </si>
  <si>
    <t>Normalizzazione dinamica opex</t>
  </si>
  <si>
    <t>esproprio si/no</t>
  </si>
  <si>
    <t>tipologia</t>
  </si>
  <si>
    <t>Previsionale</t>
  </si>
  <si>
    <t>REM K base</t>
  </si>
  <si>
    <t>REM K incr</t>
  </si>
  <si>
    <t>Saldo crediti debiti commerciali</t>
  </si>
  <si>
    <t>CIN X</t>
  </si>
  <si>
    <t>CIN anno base</t>
  </si>
  <si>
    <t>TOT CIN</t>
  </si>
  <si>
    <t>CIN Totale</t>
  </si>
  <si>
    <t>Q11</t>
  </si>
  <si>
    <t>Quantità sub-articolazione (inserire nome) 11</t>
  </si>
  <si>
    <t>Q12</t>
  </si>
  <si>
    <t>Quantità sub-articolazione (inserire nome) 12</t>
  </si>
  <si>
    <t>Q13</t>
  </si>
  <si>
    <t>Quantità sub-articolazione (inserire nome) 13</t>
  </si>
  <si>
    <t>Q14</t>
  </si>
  <si>
    <t>Quantità sub-articolazione (inserire nome) 14</t>
  </si>
  <si>
    <t>Q15</t>
  </si>
  <si>
    <t>Quantità sub-articolazione (inserire nome) 15</t>
  </si>
  <si>
    <t>Q16</t>
  </si>
  <si>
    <t>Quantità sub-articolazione (inserire nome) 16</t>
  </si>
  <si>
    <t>T11</t>
  </si>
  <si>
    <t>T12</t>
  </si>
  <si>
    <t>T13</t>
  </si>
  <si>
    <t>T14</t>
  </si>
  <si>
    <t>T15</t>
  </si>
  <si>
    <t>T16</t>
  </si>
  <si>
    <t>Dinamica tariffaria prevista ex ante (inserire importi in migliaia, dove non diversamente specificato)</t>
  </si>
  <si>
    <t>Dinamica tariffaria consuntivata (inserire importi in migliaia, dove non diversamente specificato)</t>
  </si>
  <si>
    <t>Tariffa sub-articolazione (inserire nome; importo in €) 1</t>
  </si>
  <si>
    <t>Tariffa sub-articolazione (inserire nome; importo in €) 2</t>
  </si>
  <si>
    <t>Tariffa sub-articolazione (inserire nome; importo in €) 3</t>
  </si>
  <si>
    <t>Tariffa sub-articolazione (inserire nome; importo in €) 4</t>
  </si>
  <si>
    <t>Tariffa sub-articolazione (inserire nome; importo in €) 5</t>
  </si>
  <si>
    <t>Tariffa sub-articolazione (inserire nome; importo in €) 6</t>
  </si>
  <si>
    <t>Tariffa sub-articolazione (inserire nome; importo in €) 7</t>
  </si>
  <si>
    <t>Tariffa sub-articolazione (inserire nome; importo in €) 8</t>
  </si>
  <si>
    <t>Tariffa sub-articolazione (inserire nome; importo in €) 9</t>
  </si>
  <si>
    <t>Tariffa sub-articolazione (inserire nome; importo in €) 10</t>
  </si>
  <si>
    <t>Tariffa sub-articolazione (inserire nome; importo in €) 11</t>
  </si>
  <si>
    <t>Tariffa sub-articolazione (inserire nome; importo in €) 12</t>
  </si>
  <si>
    <t>Tariffa sub-articolazione (inserire nome; importo in €) 13</t>
  </si>
  <si>
    <t>Tariffa sub-articolazione (inserire nome; importo in €) 14</t>
  </si>
  <si>
    <t>Tariffa sub-articolazione (inserire nome; importo in €) 15</t>
  </si>
  <si>
    <t>Tariffa sub-articolazione (inserire nome; importo in €) 16</t>
  </si>
  <si>
    <t>Efficientamento %</t>
  </si>
  <si>
    <t>Elasticità %</t>
  </si>
  <si>
    <t>Tasso di inflazione programmata %</t>
  </si>
  <si>
    <t>WACC base %</t>
  </si>
  <si>
    <t>Saldo Lavorazioni in corso</t>
  </si>
  <si>
    <t>Saldo lavorazioni in corso</t>
  </si>
  <si>
    <t>MC</t>
  </si>
  <si>
    <r>
      <t>MC</t>
    </r>
    <r>
      <rPr>
        <vertAlign val="subscript"/>
        <sz val="9.35"/>
        <color theme="1"/>
        <rFont val="Calibri"/>
        <family val="2"/>
      </rPr>
      <t>t,j</t>
    </r>
  </si>
  <si>
    <t>verifica TOT</t>
  </si>
  <si>
    <t>Verifica totali</t>
  </si>
  <si>
    <t>RAB ultimati discontinuità</t>
  </si>
  <si>
    <t>aeroporto 1</t>
  </si>
  <si>
    <t>Servizio 1</t>
  </si>
  <si>
    <t>Servizio 2</t>
  </si>
  <si>
    <t>Servizio 3</t>
  </si>
  <si>
    <t>Servizio 4</t>
  </si>
  <si>
    <t>Servizio 5</t>
  </si>
  <si>
    <t>Servizio 6</t>
  </si>
  <si>
    <t>Servizio 7</t>
  </si>
  <si>
    <t>Servizio 8</t>
  </si>
  <si>
    <t>Servizio 9</t>
  </si>
  <si>
    <t>Servizio 10</t>
  </si>
  <si>
    <t>Nome aeroporto</t>
  </si>
  <si>
    <t>Nome servizio</t>
  </si>
  <si>
    <t>Anno 1</t>
  </si>
  <si>
    <t>Anno 2</t>
  </si>
  <si>
    <t>Anno 3</t>
  </si>
  <si>
    <t>Anno 4</t>
  </si>
  <si>
    <t>Aeroporto 3</t>
  </si>
  <si>
    <t>Aeroporto 4</t>
  </si>
  <si>
    <t>Anno 5</t>
  </si>
  <si>
    <t>Poste figurative di trasferimento (€/000)</t>
  </si>
  <si>
    <t>Verifica poste figurative di trasferimento (€/000)</t>
  </si>
  <si>
    <t>….</t>
  </si>
  <si>
    <t>Servizio n</t>
  </si>
  <si>
    <t>Nome Tariffa</t>
  </si>
  <si>
    <t>Tariffa 1</t>
  </si>
  <si>
    <t>Tariffa 2</t>
  </si>
  <si>
    <t>Tariffa n</t>
  </si>
  <si>
    <t>Tariffa 3</t>
  </si>
  <si>
    <t>in vigore</t>
  </si>
  <si>
    <t xml:space="preserve">corrispettivi praticati in scali europei </t>
  </si>
  <si>
    <t>corrispettivi praticati in scali limitrofi</t>
  </si>
  <si>
    <t>Gestore</t>
  </si>
  <si>
    <t>aeroporto 2</t>
  </si>
  <si>
    <t>aeroporto n</t>
  </si>
  <si>
    <t>totale attività regolate da d.l. n. 1/2012</t>
  </si>
  <si>
    <t>totale aeroporto</t>
  </si>
  <si>
    <t>Valore della produzione</t>
  </si>
  <si>
    <t>Costi operativi netto ammortamenti</t>
  </si>
  <si>
    <t>Ammortamenti</t>
  </si>
  <si>
    <t>Capitale Investito Netto</t>
  </si>
  <si>
    <t>Remunerazione del capitale investito Netto</t>
  </si>
  <si>
    <t>1)</t>
  </si>
  <si>
    <t>2)</t>
  </si>
  <si>
    <t>3)</t>
  </si>
  <si>
    <t>4)</t>
  </si>
  <si>
    <t>5)</t>
  </si>
  <si>
    <t>Totale costi ammessi</t>
  </si>
  <si>
    <t>WACC %</t>
  </si>
  <si>
    <t>#</t>
  </si>
  <si>
    <t>Variabile (€/000 dove non diversamente specificato)</t>
  </si>
  <si>
    <t>Passeggeri /000</t>
  </si>
  <si>
    <t>Movimenti /000</t>
  </si>
  <si>
    <t>Quintali merce e posta (avio + aviocamionato)</t>
  </si>
  <si>
    <t>a)</t>
  </si>
  <si>
    <t>b)</t>
  </si>
  <si>
    <t>C)</t>
  </si>
  <si>
    <t>Previsione anno 1</t>
  </si>
  <si>
    <t>Previsione anno 2</t>
  </si>
  <si>
    <t>Previsione anno N</t>
  </si>
  <si>
    <t>Differenza valore produzione - costi ammessi</t>
  </si>
  <si>
    <t>Investimenti €/000</t>
  </si>
  <si>
    <t>i)</t>
  </si>
  <si>
    <t>RAB incrementale</t>
  </si>
  <si>
    <t>WACC incrementale %</t>
  </si>
  <si>
    <t>compilare solo le celle bianche e grigie fino alla riga 132</t>
  </si>
  <si>
    <t>Remunerazione discontinuità (WACC incrementale)</t>
  </si>
  <si>
    <t>Remunerazione anno base (WACC incrementale)</t>
  </si>
  <si>
    <t>Discontinuità componente tariffaria v netto conguagli e VVFF</t>
  </si>
  <si>
    <t>componente tariffaria X</t>
  </si>
  <si>
    <t>Totale costi componente tariffaria X</t>
  </si>
  <si>
    <t>componente tariffaria K</t>
  </si>
  <si>
    <t>Totale costi componente tariffaria K</t>
  </si>
  <si>
    <t>componente tariffaria V</t>
  </si>
  <si>
    <t>Discontinuità di costo componente tariffaria v</t>
  </si>
  <si>
    <t>componente tariffaria MC</t>
  </si>
  <si>
    <t>componente tariffaria PF</t>
  </si>
  <si>
    <t>componente tariffaria B</t>
  </si>
  <si>
    <t>RIEPILOGO PER COMPONENTE TARIFFARIA</t>
  </si>
  <si>
    <t>si</t>
  </si>
  <si>
    <t>% allocazione ai servizi (inserire nome dei servizi)</t>
  </si>
  <si>
    <t>Totale regolato da d.l. n. 1/2012</t>
  </si>
  <si>
    <t>Non regolato</t>
  </si>
  <si>
    <t>Attività di incentivazione</t>
  </si>
  <si>
    <t>altre attività regolate</t>
  </si>
  <si>
    <t>importo al lordo di finanziamenti pubblici €/1000</t>
  </si>
  <si>
    <t>Ricavi ammessi X + K + V</t>
  </si>
  <si>
    <t>Ricavi ammessi X + K + V + ε</t>
  </si>
  <si>
    <t>REV + ε</t>
  </si>
  <si>
    <t>REV + ε + MC + BK + PF</t>
  </si>
  <si>
    <t>Ricavi ammessi X + K + V + ε + MC + BK + PF</t>
  </si>
  <si>
    <t>link tariffe</t>
  </si>
  <si>
    <t>link</t>
  </si>
  <si>
    <t>Anno base (consuntivo)</t>
  </si>
  <si>
    <t>Anno ponte (previsione)</t>
  </si>
  <si>
    <t>Altre attività regolate</t>
  </si>
  <si>
    <t>Codice scheda A investimento associato</t>
  </si>
  <si>
    <t>Nome foglio di lavoro</t>
  </si>
  <si>
    <t>Modello di riferimento</t>
  </si>
  <si>
    <t>1 investimenti</t>
  </si>
  <si>
    <t>2 opex k</t>
  </si>
  <si>
    <t>3 opex v</t>
  </si>
  <si>
    <t>4 scheda servizio _1 anno ponte</t>
  </si>
  <si>
    <t>5 scheda servizio _2 anni ponte</t>
  </si>
  <si>
    <t>6 scheda servizio _3 anni ponte</t>
  </si>
  <si>
    <t>7 qualità e ambiente</t>
  </si>
  <si>
    <t>8 rischio traffico</t>
  </si>
  <si>
    <t>9 reti e sistemi</t>
  </si>
  <si>
    <t>10 reti e sistemi _ riepilogo</t>
  </si>
  <si>
    <t>11 Modello B tariffe</t>
  </si>
  <si>
    <t>12 Modello B costi-ricavi</t>
  </si>
  <si>
    <t>Modello A</t>
  </si>
  <si>
    <t>Reti e Sistemi</t>
  </si>
  <si>
    <t>Modello B</t>
  </si>
  <si>
    <t>Quando deve essere aggiornato</t>
  </si>
  <si>
    <t>Proposta tariffaria + Monitoraggio</t>
  </si>
  <si>
    <t>Proposta tariffaria</t>
  </si>
  <si>
    <t>Margine commerciale</t>
  </si>
  <si>
    <t>parametro ε</t>
  </si>
  <si>
    <t>Effetto parametro ε</t>
  </si>
  <si>
    <t>Importi al lordo di finanziamenti pubblici, per anno di spesa (€/000)</t>
  </si>
  <si>
    <t>Rischio traffico periodo precedente</t>
  </si>
  <si>
    <t>proposta anno 1</t>
  </si>
  <si>
    <t>proposta anno 2</t>
  </si>
  <si>
    <t>proposta anno n</t>
  </si>
  <si>
    <t>(…)</t>
  </si>
  <si>
    <t>tasso di inflazione programmata %</t>
  </si>
  <si>
    <t>6) = 4) * 5)</t>
  </si>
  <si>
    <t>7) = 2) + 3) +6)</t>
  </si>
  <si>
    <t>8) = 1) -7)</t>
  </si>
  <si>
    <t>Tipologia: consuntivo/previsionale</t>
  </si>
  <si>
    <t>Valore anno 1</t>
  </si>
  <si>
    <t>Valore anno 2</t>
  </si>
  <si>
    <t>Valore anno 3</t>
  </si>
  <si>
    <t>Valore anno 4</t>
  </si>
  <si>
    <t>Valore anno 5</t>
  </si>
  <si>
    <t>Merci e posta avio (quintali)</t>
  </si>
  <si>
    <t>Passeggeri (escluso transiti diretti)</t>
  </si>
  <si>
    <t>Inflazione ed efficientamento</t>
  </si>
  <si>
    <t>Inflazione ed efficientamento cumulati</t>
  </si>
  <si>
    <t>Note</t>
  </si>
  <si>
    <t>Replicare uno tra i fogli di lavoro 4, 5 e 6 per ogni servizio regolato e per il totale dei servizi regolati da d.l. n. 1/2012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</si>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</sst>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%"/>
    <numFmt numFmtId="165" formatCode="[$-F400]h:mm:ss\ AM/PM"/>
    <numFmt numFmtId="166" formatCode="0.000"/>
    <numFmt numFmtId="167" formatCode="0.0"/>
    <numFmt numFmtId="168" formatCode="_-* #,##0_-;\-* #,##0_-;_-* &quot;-&quot;??_-;_-@_-"/>
    <numFmt numFmtId="169" formatCode="_-* #,##0.00\ _€_-;\-* #,##0.00\ _€_-;_-* &quot;-&quot;??\ _€_-;_-@_-"/>
    <numFmt numFmtId="170" formatCode="_-* #,##0.0_-;\-* #,##0.0_-;_-* &quot;-&quot;??_-;_-@_-"/>
    <numFmt numFmtId="171" formatCode="_-* #,##0.000_-;\-* #,##0.000_-;_-* &quot;-&quot;??_-;_-@_-"/>
    <numFmt numFmtId="172" formatCode="#,##0;\(#,##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56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bscript"/>
      <sz val="9.35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6">
    <xf numFmtId="0" fontId="0" fillId="0" borderId="0" xfId="0"/>
    <xf numFmtId="0" fontId="0" fillId="0" borderId="1" xfId="0" applyBorder="1"/>
    <xf numFmtId="0" fontId="0" fillId="2" borderId="6" xfId="0" applyFill="1" applyBorder="1"/>
    <xf numFmtId="9" fontId="0" fillId="0" borderId="1" xfId="0" applyNumberFormat="1" applyBorder="1"/>
    <xf numFmtId="0" fontId="0" fillId="0" borderId="6" xfId="0" applyBorder="1"/>
    <xf numFmtId="0" fontId="0" fillId="6" borderId="6" xfId="0" applyFill="1" applyBorder="1"/>
    <xf numFmtId="0" fontId="0" fillId="0" borderId="2" xfId="0" applyBorder="1"/>
    <xf numFmtId="0" fontId="0" fillId="0" borderId="6" xfId="0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164" fontId="7" fillId="0" borderId="16" xfId="0" applyNumberFormat="1" applyFont="1" applyBorder="1" applyAlignment="1">
      <alignment horizontal="center" vertical="center"/>
    </xf>
    <xf numFmtId="164" fontId="6" fillId="0" borderId="15" xfId="1" applyNumberFormat="1" applyFont="1" applyBorder="1" applyAlignment="1">
      <alignment horizontal="center" vertical="center"/>
    </xf>
    <xf numFmtId="164" fontId="7" fillId="4" borderId="15" xfId="1" applyNumberFormat="1" applyFont="1" applyFill="1" applyBorder="1" applyAlignment="1">
      <alignment horizontal="center" vertical="center"/>
    </xf>
    <xf numFmtId="10" fontId="7" fillId="4" borderId="15" xfId="1" applyNumberFormat="1" applyFont="1" applyFill="1" applyBorder="1" applyAlignment="1">
      <alignment horizontal="center" vertical="center"/>
    </xf>
    <xf numFmtId="164" fontId="7" fillId="0" borderId="15" xfId="1" applyNumberFormat="1" applyFont="1" applyBorder="1" applyAlignment="1">
      <alignment horizontal="center" vertical="center"/>
    </xf>
    <xf numFmtId="10" fontId="7" fillId="0" borderId="15" xfId="1" applyNumberFormat="1" applyFont="1" applyBorder="1" applyAlignment="1">
      <alignment horizontal="center" vertical="center"/>
    </xf>
    <xf numFmtId="10" fontId="7" fillId="0" borderId="15" xfId="0" applyNumberFormat="1" applyFont="1" applyBorder="1" applyAlignment="1">
      <alignment horizontal="center" vertical="center"/>
    </xf>
    <xf numFmtId="10" fontId="7" fillId="4" borderId="15" xfId="0" applyNumberFormat="1" applyFont="1" applyFill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4" borderId="15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164" fontId="7" fillId="4" borderId="20" xfId="1" applyNumberFormat="1" applyFont="1" applyFill="1" applyBorder="1" applyAlignment="1">
      <alignment horizontal="center" vertical="center"/>
    </xf>
    <xf numFmtId="10" fontId="7" fillId="4" borderId="20" xfId="1" applyNumberFormat="1" applyFont="1" applyFill="1" applyBorder="1" applyAlignment="1">
      <alignment horizontal="center" vertical="center"/>
    </xf>
    <xf numFmtId="164" fontId="7" fillId="0" borderId="20" xfId="1" applyNumberFormat="1" applyFont="1" applyBorder="1" applyAlignment="1">
      <alignment horizontal="center" vertical="center"/>
    </xf>
    <xf numFmtId="10" fontId="7" fillId="0" borderId="20" xfId="1" applyNumberFormat="1" applyFont="1" applyBorder="1" applyAlignment="1">
      <alignment horizontal="center" vertical="center"/>
    </xf>
    <xf numFmtId="45" fontId="7" fillId="0" borderId="20" xfId="0" applyNumberFormat="1" applyFont="1" applyBorder="1" applyAlignment="1">
      <alignment horizontal="center" vertical="center"/>
    </xf>
    <xf numFmtId="45" fontId="7" fillId="4" borderId="20" xfId="0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10" fontId="7" fillId="4" borderId="20" xfId="0" applyNumberFormat="1" applyFont="1" applyFill="1" applyBorder="1" applyAlignment="1">
      <alignment horizontal="center" vertical="center"/>
    </xf>
    <xf numFmtId="10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165" fontId="7" fillId="4" borderId="20" xfId="0" applyNumberFormat="1" applyFont="1" applyFill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45" fontId="8" fillId="0" borderId="20" xfId="0" applyNumberFormat="1" applyFont="1" applyBorder="1" applyAlignment="1">
      <alignment horizontal="center" vertical="center"/>
    </xf>
    <xf numFmtId="45" fontId="8" fillId="4" borderId="20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164" fontId="7" fillId="0" borderId="17" xfId="0" applyNumberFormat="1" applyFont="1" applyBorder="1" applyAlignment="1">
      <alignment horizontal="center" vertical="center"/>
    </xf>
    <xf numFmtId="9" fontId="6" fillId="0" borderId="17" xfId="0" applyNumberFormat="1" applyFont="1" applyBorder="1" applyAlignment="1">
      <alignment horizontal="center" vertical="center"/>
    </xf>
    <xf numFmtId="10" fontId="6" fillId="4" borderId="17" xfId="0" applyNumberFormat="1" applyFont="1" applyFill="1" applyBorder="1" applyAlignment="1">
      <alignment horizontal="center" vertical="center"/>
    </xf>
    <xf numFmtId="10" fontId="6" fillId="4" borderId="17" xfId="1" applyNumberFormat="1" applyFont="1" applyFill="1" applyBorder="1" applyAlignment="1">
      <alignment horizontal="center" vertical="center"/>
    </xf>
    <xf numFmtId="10" fontId="6" fillId="0" borderId="17" xfId="0" applyNumberFormat="1" applyFont="1" applyBorder="1" applyAlignment="1">
      <alignment horizontal="center" vertical="center"/>
    </xf>
    <xf numFmtId="10" fontId="6" fillId="0" borderId="17" xfId="1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7" fillId="4" borderId="20" xfId="0" applyNumberFormat="1" applyFont="1" applyFill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164" fontId="7" fillId="0" borderId="21" xfId="0" applyNumberFormat="1" applyFont="1" applyBorder="1" applyAlignment="1">
      <alignment horizontal="center" vertical="center"/>
    </xf>
    <xf numFmtId="10" fontId="6" fillId="0" borderId="21" xfId="0" applyNumberFormat="1" applyFont="1" applyBorder="1" applyAlignment="1">
      <alignment horizontal="center" vertical="center"/>
    </xf>
    <xf numFmtId="10" fontId="7" fillId="4" borderId="21" xfId="0" applyNumberFormat="1" applyFont="1" applyFill="1" applyBorder="1" applyAlignment="1">
      <alignment horizontal="center" vertical="center"/>
    </xf>
    <xf numFmtId="10" fontId="7" fillId="4" borderId="21" xfId="1" applyNumberFormat="1" applyFont="1" applyFill="1" applyBorder="1" applyAlignment="1">
      <alignment horizontal="center" vertical="center"/>
    </xf>
    <xf numFmtId="10" fontId="7" fillId="0" borderId="21" xfId="0" applyNumberFormat="1" applyFont="1" applyBorder="1" applyAlignment="1">
      <alignment horizontal="center" vertical="center"/>
    </xf>
    <xf numFmtId="10" fontId="7" fillId="0" borderId="21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10" fontId="6" fillId="0" borderId="15" xfId="1" applyNumberFormat="1" applyFont="1" applyBorder="1" applyAlignment="1">
      <alignment horizontal="center" vertical="center"/>
    </xf>
    <xf numFmtId="10" fontId="0" fillId="4" borderId="15" xfId="1" applyNumberFormat="1" applyFont="1" applyFill="1" applyBorder="1" applyAlignment="1">
      <alignment horizontal="center" vertical="center"/>
    </xf>
    <xf numFmtId="10" fontId="0" fillId="8" borderId="15" xfId="1" applyNumberFormat="1" applyFont="1" applyFill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10" fontId="7" fillId="8" borderId="20" xfId="1" applyNumberFormat="1" applyFont="1" applyFill="1" applyBorder="1" applyAlignment="1">
      <alignment horizontal="center" vertical="center"/>
    </xf>
    <xf numFmtId="10" fontId="6" fillId="0" borderId="20" xfId="1" applyNumberFormat="1" applyFont="1" applyBorder="1" applyAlignment="1">
      <alignment horizontal="center" vertical="center"/>
    </xf>
    <xf numFmtId="10" fontId="0" fillId="4" borderId="20" xfId="1" applyNumberFormat="1" applyFont="1" applyFill="1" applyBorder="1" applyAlignment="1">
      <alignment horizontal="center" vertical="center"/>
    </xf>
    <xf numFmtId="10" fontId="0" fillId="8" borderId="2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6" fillId="0" borderId="17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0" fontId="5" fillId="0" borderId="0" xfId="1" applyNumberFormat="1" applyFont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3" xfId="0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0" fontId="7" fillId="0" borderId="0" xfId="1" applyNumberFormat="1" applyFont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10" fontId="7" fillId="0" borderId="26" xfId="1" applyNumberFormat="1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9" fontId="0" fillId="9" borderId="6" xfId="1" applyFont="1" applyFill="1" applyBorder="1"/>
    <xf numFmtId="9" fontId="0" fillId="0" borderId="6" xfId="0" applyNumberFormat="1" applyBorder="1"/>
    <xf numFmtId="43" fontId="0" fillId="9" borderId="1" xfId="3" applyFont="1" applyFill="1" applyBorder="1"/>
    <xf numFmtId="169" fontId="0" fillId="9" borderId="1" xfId="0" applyNumberFormat="1" applyFill="1" applyBorder="1"/>
    <xf numFmtId="0" fontId="0" fillId="6" borderId="1" xfId="0" applyFill="1" applyBorder="1"/>
    <xf numFmtId="0" fontId="0" fillId="0" borderId="0" xfId="0" applyAlignment="1">
      <alignment horizontal="center"/>
    </xf>
    <xf numFmtId="0" fontId="0" fillId="6" borderId="2" xfId="0" applyFill="1" applyBorder="1"/>
    <xf numFmtId="43" fontId="0" fillId="9" borderId="2" xfId="3" applyFont="1" applyFill="1" applyBorder="1"/>
    <xf numFmtId="9" fontId="0" fillId="0" borderId="2" xfId="0" applyNumberFormat="1" applyBorder="1"/>
    <xf numFmtId="169" fontId="0" fillId="9" borderId="2" xfId="0" applyNumberFormat="1" applyFill="1" applyBorder="1"/>
    <xf numFmtId="0" fontId="0" fillId="0" borderId="6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9" fontId="0" fillId="9" borderId="1" xfId="0" applyNumberFormat="1" applyFill="1" applyBorder="1" applyAlignment="1">
      <alignment horizontal="center"/>
    </xf>
    <xf numFmtId="43" fontId="0" fillId="9" borderId="1" xfId="3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168" fontId="0" fillId="6" borderId="6" xfId="3" applyNumberFormat="1" applyFont="1" applyFill="1" applyBorder="1"/>
    <xf numFmtId="170" fontId="0" fillId="0" borderId="1" xfId="3" applyNumberFormat="1" applyFont="1" applyBorder="1"/>
    <xf numFmtId="164" fontId="0" fillId="0" borderId="1" xfId="1" applyNumberFormat="1" applyFont="1" applyBorder="1"/>
    <xf numFmtId="164" fontId="0" fillId="0" borderId="6" xfId="1" applyNumberFormat="1" applyFont="1" applyBorder="1"/>
    <xf numFmtId="171" fontId="0" fillId="6" borderId="1" xfId="3" applyNumberFormat="1" applyFont="1" applyFill="1" applyBorder="1"/>
    <xf numFmtId="0" fontId="2" fillId="2" borderId="7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/>
    <xf numFmtId="0" fontId="2" fillId="2" borderId="6" xfId="0" applyFont="1" applyFill="1" applyBorder="1" applyAlignment="1">
      <alignment vertic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0" fillId="6" borderId="6" xfId="0" applyFill="1" applyBorder="1" applyAlignment="1">
      <alignment horizontal="center"/>
    </xf>
    <xf numFmtId="43" fontId="0" fillId="0" borderId="6" xfId="3" applyFont="1" applyFill="1" applyBorder="1" applyAlignment="1">
      <alignment horizontal="center"/>
    </xf>
    <xf numFmtId="43" fontId="0" fillId="6" borderId="6" xfId="3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/>
    </xf>
    <xf numFmtId="0" fontId="18" fillId="6" borderId="6" xfId="0" applyFont="1" applyFill="1" applyBorder="1"/>
    <xf numFmtId="0" fontId="2" fillId="10" borderId="0" xfId="0" applyFont="1" applyFill="1"/>
    <xf numFmtId="0" fontId="0" fillId="11" borderId="0" xfId="0" applyFill="1" applyAlignment="1">
      <alignment horizontal="center"/>
    </xf>
    <xf numFmtId="0" fontId="0" fillId="11" borderId="0" xfId="0" applyFill="1"/>
    <xf numFmtId="0" fontId="2" fillId="11" borderId="0" xfId="0" applyFont="1" applyFill="1"/>
    <xf numFmtId="2" fontId="0" fillId="5" borderId="1" xfId="0" applyNumberFormat="1" applyFill="1" applyBorder="1"/>
    <xf numFmtId="9" fontId="0" fillId="5" borderId="1" xfId="1" applyFont="1" applyFill="1" applyBorder="1"/>
    <xf numFmtId="172" fontId="0" fillId="5" borderId="1" xfId="0" applyNumberFormat="1" applyFill="1" applyBorder="1"/>
    <xf numFmtId="164" fontId="0" fillId="5" borderId="1" xfId="1" applyNumberFormat="1" applyFont="1" applyFill="1" applyBorder="1"/>
    <xf numFmtId="0" fontId="0" fillId="0" borderId="6" xfId="3" applyNumberFormat="1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43" fontId="18" fillId="0" borderId="6" xfId="3" applyFont="1" applyFill="1" applyBorder="1" applyAlignment="1">
      <alignment horizontal="center"/>
    </xf>
    <xf numFmtId="0" fontId="18" fillId="0" borderId="0" xfId="0" applyFont="1"/>
    <xf numFmtId="0" fontId="18" fillId="12" borderId="6" xfId="3" applyNumberFormat="1" applyFont="1" applyFill="1" applyBorder="1" applyAlignment="1">
      <alignment horizontal="center"/>
    </xf>
    <xf numFmtId="43" fontId="0" fillId="0" borderId="0" xfId="3" applyFont="1" applyFill="1" applyBorder="1" applyAlignment="1">
      <alignment horizontal="center"/>
    </xf>
    <xf numFmtId="0" fontId="0" fillId="0" borderId="30" xfId="0" applyBorder="1"/>
    <xf numFmtId="0" fontId="0" fillId="0" borderId="29" xfId="0" applyBorder="1"/>
    <xf numFmtId="0" fontId="0" fillId="6" borderId="30" xfId="0" applyFill="1" applyBorder="1"/>
    <xf numFmtId="0" fontId="0" fillId="6" borderId="29" xfId="0" applyFill="1" applyBorder="1"/>
    <xf numFmtId="0" fontId="0" fillId="6" borderId="11" xfId="0" applyFill="1" applyBorder="1"/>
    <xf numFmtId="0" fontId="0" fillId="6" borderId="12" xfId="0" applyFill="1" applyBorder="1"/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/>
    <xf numFmtId="0" fontId="0" fillId="0" borderId="32" xfId="0" applyBorder="1"/>
    <xf numFmtId="0" fontId="0" fillId="6" borderId="33" xfId="0" applyFill="1" applyBorder="1"/>
    <xf numFmtId="0" fontId="0" fillId="0" borderId="33" xfId="0" applyBorder="1"/>
    <xf numFmtId="0" fontId="0" fillId="6" borderId="34" xfId="0" applyFill="1" applyBorder="1"/>
    <xf numFmtId="0" fontId="2" fillId="2" borderId="7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12" borderId="30" xfId="0" applyFill="1" applyBorder="1"/>
    <xf numFmtId="0" fontId="0" fillId="12" borderId="14" xfId="0" applyFill="1" applyBorder="1"/>
    <xf numFmtId="0" fontId="0" fillId="12" borderId="0" xfId="0" applyFill="1"/>
    <xf numFmtId="0" fontId="0" fillId="12" borderId="29" xfId="0" applyFill="1" applyBorder="1"/>
    <xf numFmtId="0" fontId="0" fillId="12" borderId="11" xfId="0" applyFill="1" applyBorder="1"/>
    <xf numFmtId="0" fontId="0" fillId="12" borderId="7" xfId="0" applyFill="1" applyBorder="1"/>
    <xf numFmtId="0" fontId="0" fillId="12" borderId="8" xfId="0" applyFill="1" applyBorder="1"/>
    <xf numFmtId="0" fontId="0" fillId="12" borderId="12" xfId="0" applyFill="1" applyBorder="1"/>
    <xf numFmtId="0" fontId="0" fillId="12" borderId="9" xfId="0" applyFill="1" applyBorder="1"/>
    <xf numFmtId="0" fontId="0" fillId="12" borderId="13" xfId="0" applyFill="1" applyBorder="1"/>
    <xf numFmtId="0" fontId="0" fillId="12" borderId="22" xfId="0" applyFill="1" applyBorder="1"/>
    <xf numFmtId="0" fontId="0" fillId="12" borderId="10" xfId="0" applyFill="1" applyBorder="1"/>
    <xf numFmtId="0" fontId="2" fillId="2" borderId="6" xfId="0" applyFont="1" applyFill="1" applyBorder="1"/>
    <xf numFmtId="0" fontId="0" fillId="0" borderId="36" xfId="0" applyBorder="1"/>
    <xf numFmtId="0" fontId="0" fillId="12" borderId="37" xfId="0" applyFill="1" applyBorder="1"/>
    <xf numFmtId="0" fontId="0" fillId="0" borderId="37" xfId="0" applyBorder="1"/>
    <xf numFmtId="0" fontId="0" fillId="12" borderId="36" xfId="0" applyFill="1" applyBorder="1"/>
    <xf numFmtId="0" fontId="0" fillId="0" borderId="35" xfId="0" applyBorder="1"/>
    <xf numFmtId="0" fontId="0" fillId="12" borderId="38" xfId="0" applyFill="1" applyBorder="1"/>
    <xf numFmtId="0" fontId="0" fillId="12" borderId="33" xfId="0" applyFill="1" applyBorder="1"/>
    <xf numFmtId="0" fontId="0" fillId="12" borderId="32" xfId="0" applyFill="1" applyBorder="1"/>
    <xf numFmtId="0" fontId="0" fillId="0" borderId="31" xfId="0" applyBorder="1"/>
    <xf numFmtId="0" fontId="0" fillId="12" borderId="34" xfId="0" applyFill="1" applyBorder="1"/>
    <xf numFmtId="0" fontId="0" fillId="9" borderId="30" xfId="0" applyFill="1" applyBorder="1"/>
    <xf numFmtId="0" fontId="0" fillId="9" borderId="37" xfId="0" applyFill="1" applyBorder="1"/>
    <xf numFmtId="0" fontId="2" fillId="0" borderId="0" xfId="0" applyFont="1"/>
    <xf numFmtId="0" fontId="2" fillId="4" borderId="4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/>
    </xf>
    <xf numFmtId="0" fontId="2" fillId="0" borderId="29" xfId="0" applyFont="1" applyBorder="1"/>
    <xf numFmtId="0" fontId="0" fillId="9" borderId="14" xfId="0" applyFill="1" applyBorder="1"/>
    <xf numFmtId="0" fontId="0" fillId="9" borderId="7" xfId="0" applyFill="1" applyBorder="1"/>
    <xf numFmtId="0" fontId="2" fillId="0" borderId="42" xfId="0" applyFont="1" applyBorder="1"/>
    <xf numFmtId="0" fontId="0" fillId="0" borderId="41" xfId="0" applyBorder="1"/>
    <xf numFmtId="0" fontId="0" fillId="0" borderId="42" xfId="0" applyBorder="1"/>
    <xf numFmtId="0" fontId="19" fillId="6" borderId="1" xfId="0" applyFont="1" applyFill="1" applyBorder="1"/>
    <xf numFmtId="9" fontId="0" fillId="0" borderId="0" xfId="0" applyNumberFormat="1"/>
    <xf numFmtId="164" fontId="0" fillId="0" borderId="0" xfId="0" applyNumberFormat="1"/>
    <xf numFmtId="168" fontId="0" fillId="0" borderId="0" xfId="3" applyNumberFormat="1" applyFont="1"/>
    <xf numFmtId="164" fontId="7" fillId="0" borderId="1" xfId="1" applyNumberFormat="1" applyFont="1" applyBorder="1"/>
    <xf numFmtId="164" fontId="7" fillId="0" borderId="6" xfId="1" applyNumberFormat="1" applyFont="1" applyBorder="1"/>
    <xf numFmtId="170" fontId="0" fillId="0" borderId="0" xfId="0" applyNumberFormat="1"/>
    <xf numFmtId="43" fontId="0" fillId="6" borderId="1" xfId="3" applyFont="1" applyFill="1" applyBorder="1"/>
    <xf numFmtId="43" fontId="0" fillId="5" borderId="1" xfId="3" applyFont="1" applyFill="1" applyBorder="1"/>
    <xf numFmtId="168" fontId="0" fillId="0" borderId="0" xfId="0" applyNumberFormat="1"/>
    <xf numFmtId="171" fontId="0" fillId="0" borderId="0" xfId="0" applyNumberFormat="1"/>
    <xf numFmtId="9" fontId="0" fillId="0" borderId="0" xfId="1" applyFont="1"/>
    <xf numFmtId="43" fontId="0" fillId="0" borderId="0" xfId="3" applyFont="1"/>
    <xf numFmtId="0" fontId="0" fillId="12" borderId="3" xfId="0" applyFill="1" applyBorder="1"/>
    <xf numFmtId="0" fontId="0" fillId="12" borderId="41" xfId="0" applyFill="1" applyBorder="1"/>
    <xf numFmtId="9" fontId="0" fillId="0" borderId="45" xfId="0" applyNumberFormat="1" applyBorder="1"/>
    <xf numFmtId="9" fontId="0" fillId="0" borderId="34" xfId="0" applyNumberFormat="1" applyBorder="1"/>
    <xf numFmtId="9" fontId="0" fillId="0" borderId="38" xfId="0" applyNumberFormat="1" applyBorder="1"/>
    <xf numFmtId="0" fontId="2" fillId="2" borderId="46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2" fillId="2" borderId="35" xfId="0" applyFont="1" applyFill="1" applyBorder="1" applyAlignment="1">
      <alignment wrapText="1"/>
    </xf>
    <xf numFmtId="0" fontId="0" fillId="0" borderId="45" xfId="0" applyBorder="1"/>
    <xf numFmtId="0" fontId="0" fillId="0" borderId="38" xfId="0" applyBorder="1"/>
    <xf numFmtId="0" fontId="0" fillId="0" borderId="48" xfId="0" applyBorder="1"/>
    <xf numFmtId="0" fontId="0" fillId="0" borderId="34" xfId="0" applyBorder="1"/>
    <xf numFmtId="0" fontId="2" fillId="2" borderId="49" xfId="0" applyFont="1" applyFill="1" applyBorder="1" applyAlignment="1">
      <alignment wrapText="1"/>
    </xf>
    <xf numFmtId="168" fontId="0" fillId="0" borderId="34" xfId="3" applyNumberFormat="1" applyFont="1" applyBorder="1"/>
    <xf numFmtId="0" fontId="0" fillId="6" borderId="50" xfId="0" applyFill="1" applyBorder="1"/>
    <xf numFmtId="0" fontId="0" fillId="6" borderId="51" xfId="0" applyFill="1" applyBorder="1"/>
    <xf numFmtId="0" fontId="0" fillId="6" borderId="18" xfId="0" applyFill="1" applyBorder="1"/>
    <xf numFmtId="0" fontId="0" fillId="6" borderId="44" xfId="0" applyFill="1" applyBorder="1"/>
    <xf numFmtId="0" fontId="2" fillId="2" borderId="3" xfId="0" applyFont="1" applyFill="1" applyBorder="1"/>
    <xf numFmtId="0" fontId="2" fillId="2" borderId="31" xfId="0" applyFont="1" applyFill="1" applyBorder="1"/>
    <xf numFmtId="0" fontId="0" fillId="0" borderId="43" xfId="0" applyBorder="1"/>
    <xf numFmtId="0" fontId="0" fillId="12" borderId="52" xfId="0" applyFill="1" applyBorder="1"/>
    <xf numFmtId="0" fontId="0" fillId="0" borderId="52" xfId="0" applyBorder="1"/>
    <xf numFmtId="0" fontId="0" fillId="12" borderId="43" xfId="0" applyFill="1" applyBorder="1"/>
    <xf numFmtId="0" fontId="0" fillId="0" borderId="46" xfId="0" applyBorder="1"/>
    <xf numFmtId="0" fontId="0" fillId="12" borderId="45" xfId="0" applyFill="1" applyBorder="1"/>
    <xf numFmtId="0" fontId="0" fillId="0" borderId="54" xfId="0" applyBorder="1" applyAlignment="1">
      <alignment horizontal="center"/>
    </xf>
    <xf numFmtId="0" fontId="0" fillId="12" borderId="55" xfId="0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12" borderId="54" xfId="0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12" borderId="56" xfId="0" applyFill="1" applyBorder="1" applyAlignment="1">
      <alignment horizontal="center"/>
    </xf>
    <xf numFmtId="0" fontId="0" fillId="12" borderId="46" xfId="0" applyFill="1" applyBorder="1"/>
    <xf numFmtId="0" fontId="0" fillId="12" borderId="53" xfId="0" applyFill="1" applyBorder="1" applyAlignment="1">
      <alignment horizontal="center"/>
    </xf>
    <xf numFmtId="0" fontId="0" fillId="12" borderId="2" xfId="0" applyFill="1" applyBorder="1"/>
    <xf numFmtId="0" fontId="2" fillId="2" borderId="35" xfId="0" applyFont="1" applyFill="1" applyBorder="1"/>
    <xf numFmtId="0" fontId="0" fillId="6" borderId="37" xfId="0" applyFill="1" applyBorder="1"/>
    <xf numFmtId="0" fontId="0" fillId="6" borderId="57" xfId="0" applyFill="1" applyBorder="1"/>
    <xf numFmtId="0" fontId="0" fillId="6" borderId="58" xfId="0" applyFill="1" applyBorder="1"/>
    <xf numFmtId="0" fontId="0" fillId="6" borderId="38" xfId="0" applyFill="1" applyBorder="1"/>
    <xf numFmtId="0" fontId="16" fillId="13" borderId="6" xfId="0" applyFont="1" applyFill="1" applyBorder="1" applyAlignment="1">
      <alignment vertical="center"/>
    </xf>
    <xf numFmtId="0" fontId="4" fillId="13" borderId="6" xfId="0" applyFont="1" applyFill="1" applyBorder="1" applyAlignment="1">
      <alignment vertical="center"/>
    </xf>
    <xf numFmtId="0" fontId="2" fillId="3" borderId="43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textRotation="90"/>
    </xf>
    <xf numFmtId="166" fontId="2" fillId="0" borderId="22" xfId="0" applyNumberFormat="1" applyFont="1" applyBorder="1" applyAlignment="1">
      <alignment horizontal="center" vertical="center"/>
    </xf>
    <xf numFmtId="10" fontId="12" fillId="0" borderId="3" xfId="1" applyNumberFormat="1" applyFont="1" applyBorder="1" applyAlignment="1">
      <alignment horizontal="center" vertical="center"/>
    </xf>
    <xf numFmtId="10" fontId="12" fillId="0" borderId="4" xfId="1" applyNumberFormat="1" applyFont="1" applyBorder="1" applyAlignment="1">
      <alignment horizontal="center" vertical="center"/>
    </xf>
    <xf numFmtId="10" fontId="12" fillId="0" borderId="2" xfId="1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12" borderId="30" xfId="0" applyFill="1" applyBorder="1" applyAlignment="1">
      <alignment horizontal="center"/>
    </xf>
    <xf numFmtId="0" fontId="0" fillId="12" borderId="29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0" fontId="12" fillId="0" borderId="41" xfId="1" applyNumberFormat="1" applyFont="1" applyBorder="1" applyAlignment="1">
      <alignment horizontal="center" vertical="center"/>
    </xf>
    <xf numFmtId="0" fontId="6" fillId="7" borderId="41" xfId="0" applyFont="1" applyFill="1" applyBorder="1" applyAlignment="1">
      <alignment horizontal="left" vertical="center" wrapText="1"/>
    </xf>
    <xf numFmtId="0" fontId="6" fillId="7" borderId="41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7" borderId="42" xfId="0" applyFont="1" applyFill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vertical="center"/>
    </xf>
    <xf numFmtId="0" fontId="7" fillId="0" borderId="41" xfId="0" applyFont="1" applyBorder="1" applyAlignment="1">
      <alignment horizontal="center" vertical="center" wrapText="1"/>
    </xf>
    <xf numFmtId="166" fontId="0" fillId="0" borderId="41" xfId="0" applyNumberFormat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/>
    </xf>
    <xf numFmtId="0" fontId="6" fillId="8" borderId="41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</cellXfs>
  <cellStyles count="4">
    <cellStyle name="Migliaia" xfId="3" builtinId="3"/>
    <cellStyle name="Migliaia 2" xfId="2" xr:uid="{0EB2C4EC-2EB7-434A-92F9-19EF1BE9E100}"/>
    <cellStyle name="Normale" xfId="0" builtinId="0"/>
    <cellStyle name="Percentuale" xfId="1" builtinId="5"/>
  </cellStyles>
  <dxfs count="2">
    <dxf>
      <font>
        <b/>
        <i val="0"/>
        <color theme="4" tint="-0.499984740745262"/>
      </font>
      <fill>
        <patternFill>
          <bgColor rgb="FF00B0F0"/>
        </patternFill>
      </fill>
    </dxf>
    <dxf>
      <font>
        <b/>
        <i val="0"/>
        <color theme="5" tint="-0.24994659260841701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0123/ART/Ufficio%20ACC%20-%20Documenti/Obiettivi/2019/PEF_Autostrade/Modello_PEF-PFR_ART_v0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z/AppData/Local/Microsoft/Windows/INetCache/Content.Outlook/1BG89LX8/FILE%20DEFINITIVO%20(4)%20(003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0033/AppData/Local/Microsoft/Windows/INetCache/Content.Outlook/QXW5J0XC/FILE%20DEFINITIVO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ommario"/>
      <sheetName val="CruscottoOperativo"/>
      <sheetName val="Input-Generali"/>
      <sheetName val="Input-Investimenti"/>
      <sheetName val="Input-Bilancio"/>
      <sheetName val="Input-CoRe"/>
      <sheetName val="Input-Debito"/>
      <sheetName val="Input-TIR"/>
      <sheetName val="Calcolo"/>
      <sheetName val="PFR"/>
      <sheetName val="PEF-Dicoter"/>
      <sheetName val="IndiciSostenibilita"/>
      <sheetName val="Monitoraggio"/>
      <sheetName val="RevenueSharing"/>
    </sheetNames>
    <sheetDataSet>
      <sheetData sheetId="0"/>
      <sheetData sheetId="1"/>
      <sheetData sheetId="2"/>
      <sheetData sheetId="3">
        <row r="73">
          <cell r="E73">
            <v>7.2300000000000003E-2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Dati Concessione"/>
      <sheetName val="guida cronoprogramma e debito"/>
      <sheetName val="Cronoprogramma"/>
      <sheetName val="Linee di debito"/>
      <sheetName val="Input_Stato Patrimoniale AB"/>
      <sheetName val="Debito"/>
      <sheetName val="Input_PEF AB"/>
      <sheetName val="Foglio input infra periodo"/>
      <sheetName val="Output_PEF-PFR adeguato 5 anni "/>
      <sheetName val="PFR"/>
      <sheetName val="Conto Finanziario"/>
      <sheetName val="Conto economico"/>
      <sheetName val="Investimenti - Finanziamenti"/>
      <sheetName val="Fabbisogno finanziario"/>
      <sheetName val="Stato patrimoniale"/>
      <sheetName val="Indici di sostenibilità"/>
      <sheetName val="Adeguamento un anno "/>
      <sheetName val="Indici di qualità "/>
    </sheetNames>
    <sheetDataSet>
      <sheetData sheetId="0">
        <row r="7">
          <cell r="D7">
            <v>2019</v>
          </cell>
        </row>
      </sheetData>
      <sheetData sheetId="1"/>
      <sheetData sheetId="2">
        <row r="14">
          <cell r="C14">
            <v>10</v>
          </cell>
        </row>
        <row r="20">
          <cell r="E20">
            <v>100000</v>
          </cell>
        </row>
        <row r="26">
          <cell r="E26">
            <v>100000</v>
          </cell>
          <cell r="AH26">
            <v>0</v>
          </cell>
        </row>
      </sheetData>
      <sheetData sheetId="3">
        <row r="16">
          <cell r="E16">
            <v>0</v>
          </cell>
        </row>
        <row r="23">
          <cell r="B23">
            <v>1</v>
          </cell>
        </row>
      </sheetData>
      <sheetData sheetId="4"/>
      <sheetData sheetId="5"/>
      <sheetData sheetId="6"/>
      <sheetData sheetId="7"/>
      <sheetData sheetId="8"/>
      <sheetData sheetId="9">
        <row r="5">
          <cell r="E5">
            <v>3163704.0759999994</v>
          </cell>
        </row>
      </sheetData>
      <sheetData sheetId="10">
        <row r="19">
          <cell r="B19" t="str">
            <v>(1.13)</v>
          </cell>
        </row>
      </sheetData>
      <sheetData sheetId="11">
        <row r="43">
          <cell r="E43">
            <v>74076.235862972535</v>
          </cell>
          <cell r="I43">
            <v>199229.50124347722</v>
          </cell>
        </row>
      </sheetData>
      <sheetData sheetId="12">
        <row r="34">
          <cell r="B34" t="str">
            <v>(4.4)</v>
          </cell>
        </row>
      </sheetData>
      <sheetData sheetId="13"/>
      <sheetData sheetId="14">
        <row r="37">
          <cell r="F37">
            <v>381900</v>
          </cell>
        </row>
      </sheetData>
      <sheetData sheetId="15"/>
      <sheetData sheetId="16"/>
      <sheetData sheetId="17">
        <row r="5">
          <cell r="B5">
            <v>0.2</v>
          </cell>
        </row>
        <row r="48">
          <cell r="B48">
            <v>1.0400000000000001E-2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Dati Concessione"/>
      <sheetName val="guida cronoprogramma e debito"/>
      <sheetName val="Cronoprogramma"/>
      <sheetName val="Linee di debito"/>
      <sheetName val="Input_Stato Patrimoniale AB"/>
      <sheetName val="Debito"/>
      <sheetName val="Input_PEF AB"/>
      <sheetName val="Foglio input infra periodo"/>
      <sheetName val="Output_PEF-PFR adeguato 5 anni "/>
      <sheetName val="PFR"/>
      <sheetName val="Conto Finanziario"/>
      <sheetName val="Conto economico"/>
      <sheetName val="Investimenti - Finanziamenti"/>
      <sheetName val="Fabbisogno finanziario"/>
      <sheetName val="Stato patrimoniale"/>
      <sheetName val="Indici di sostenibilità"/>
      <sheetName val="Adeguamento un anno "/>
      <sheetName val="Indici di qualità "/>
    </sheetNames>
    <sheetDataSet>
      <sheetData sheetId="0"/>
      <sheetData sheetId="1"/>
      <sheetData sheetId="2">
        <row r="14">
          <cell r="C14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4F70-B288-4166-8B2E-8592AE047799}">
  <sheetPr>
    <pageSetUpPr fitToPage="1"/>
  </sheetPr>
  <dimension ref="B2:E14"/>
  <sheetViews>
    <sheetView showGridLines="0" zoomScale="70" zoomScaleNormal="70" workbookViewId="0">
      <selection activeCell="H8" sqref="H8"/>
    </sheetView>
  </sheetViews>
  <sheetFormatPr defaultRowHeight="14.5" x14ac:dyDescent="0.35"/>
  <cols>
    <col min="1" max="1" width="4.54296875" customWidth="1"/>
    <col min="2" max="2" width="35.1796875" customWidth="1"/>
    <col min="3" max="3" width="19.81640625" bestFit="1" customWidth="1"/>
    <col min="4" max="4" width="29.54296875" bestFit="1" customWidth="1"/>
    <col min="5" max="5" width="94.36328125" customWidth="1"/>
  </cols>
  <sheetData>
    <row r="2" spans="2:5" x14ac:dyDescent="0.35">
      <c r="B2" s="248" t="s">
        <v>401</v>
      </c>
      <c r="C2" s="249" t="s">
        <v>402</v>
      </c>
      <c r="D2" s="249" t="s">
        <v>418</v>
      </c>
      <c r="E2" s="265" t="s">
        <v>444</v>
      </c>
    </row>
    <row r="3" spans="2:5" x14ac:dyDescent="0.35">
      <c r="B3" s="157" t="s">
        <v>403</v>
      </c>
      <c r="C3" s="174" t="s">
        <v>415</v>
      </c>
      <c r="D3" s="174" t="s">
        <v>419</v>
      </c>
      <c r="E3" s="198"/>
    </row>
    <row r="4" spans="2:5" x14ac:dyDescent="0.35">
      <c r="B4" s="159" t="s">
        <v>404</v>
      </c>
      <c r="C4" s="173" t="s">
        <v>415</v>
      </c>
      <c r="D4" s="173" t="s">
        <v>419</v>
      </c>
      <c r="E4" s="266"/>
    </row>
    <row r="5" spans="2:5" x14ac:dyDescent="0.35">
      <c r="B5" s="157" t="s">
        <v>405</v>
      </c>
      <c r="C5" s="174" t="s">
        <v>415</v>
      </c>
      <c r="D5" s="174" t="s">
        <v>419</v>
      </c>
      <c r="E5" s="198"/>
    </row>
    <row r="6" spans="2:5" ht="14.5" customHeight="1" x14ac:dyDescent="0.35">
      <c r="B6" s="244" t="s">
        <v>406</v>
      </c>
      <c r="C6" s="245" t="s">
        <v>415</v>
      </c>
      <c r="D6" s="245" t="s">
        <v>419</v>
      </c>
      <c r="E6" s="267" t="s">
        <v>445</v>
      </c>
    </row>
    <row r="7" spans="2:5" x14ac:dyDescent="0.35">
      <c r="B7" s="157" t="s">
        <v>407</v>
      </c>
      <c r="C7" s="174" t="s">
        <v>415</v>
      </c>
      <c r="D7" s="174" t="s">
        <v>419</v>
      </c>
      <c r="E7" s="198" t="s">
        <v>445</v>
      </c>
    </row>
    <row r="8" spans="2:5" x14ac:dyDescent="0.35">
      <c r="B8" s="246" t="s">
        <v>408</v>
      </c>
      <c r="C8" s="247" t="s">
        <v>415</v>
      </c>
      <c r="D8" s="247" t="s">
        <v>419</v>
      </c>
      <c r="E8" s="268" t="s">
        <v>445</v>
      </c>
    </row>
    <row r="9" spans="2:5" x14ac:dyDescent="0.35">
      <c r="B9" s="157" t="s">
        <v>409</v>
      </c>
      <c r="C9" s="174" t="s">
        <v>415</v>
      </c>
      <c r="D9" s="174" t="s">
        <v>419</v>
      </c>
      <c r="E9" s="198"/>
    </row>
    <row r="10" spans="2:5" x14ac:dyDescent="0.35">
      <c r="B10" s="159" t="s">
        <v>410</v>
      </c>
      <c r="C10" s="173" t="s">
        <v>415</v>
      </c>
      <c r="D10" s="173" t="s">
        <v>419</v>
      </c>
      <c r="E10" s="266"/>
    </row>
    <row r="11" spans="2:5" x14ac:dyDescent="0.35">
      <c r="B11" s="181" t="s">
        <v>411</v>
      </c>
      <c r="C11" s="172" t="s">
        <v>416</v>
      </c>
      <c r="D11" s="172" t="s">
        <v>420</v>
      </c>
      <c r="E11" s="196"/>
    </row>
    <row r="12" spans="2:5" x14ac:dyDescent="0.35">
      <c r="B12" s="159" t="s">
        <v>412</v>
      </c>
      <c r="C12" s="173" t="s">
        <v>416</v>
      </c>
      <c r="D12" s="173" t="s">
        <v>420</v>
      </c>
      <c r="E12" s="266"/>
    </row>
    <row r="13" spans="2:5" x14ac:dyDescent="0.35">
      <c r="B13" s="181" t="s">
        <v>413</v>
      </c>
      <c r="C13" s="172" t="s">
        <v>417</v>
      </c>
      <c r="D13" s="172" t="s">
        <v>419</v>
      </c>
      <c r="E13" s="196"/>
    </row>
    <row r="14" spans="2:5" x14ac:dyDescent="0.35">
      <c r="B14" s="161" t="s">
        <v>414</v>
      </c>
      <c r="C14" s="175" t="s">
        <v>417</v>
      </c>
      <c r="D14" s="175" t="s">
        <v>419</v>
      </c>
      <c r="E14" s="26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6D312-C3B6-4726-9E0D-025E1AC3BF0A}">
  <sheetPr>
    <tabColor rgb="FF92D050"/>
    <pageSetUpPr fitToPage="1"/>
  </sheetPr>
  <dimension ref="B2:G16"/>
  <sheetViews>
    <sheetView showGridLines="0" workbookViewId="0">
      <selection activeCell="I14" sqref="I14"/>
    </sheetView>
  </sheetViews>
  <sheetFormatPr defaultRowHeight="14.5" x14ac:dyDescent="0.35"/>
  <cols>
    <col min="2" max="2" width="12.26953125" customWidth="1"/>
    <col min="3" max="3" width="16.453125" bestFit="1" customWidth="1"/>
    <col min="4" max="4" width="16" bestFit="1" customWidth="1"/>
    <col min="5" max="5" width="2.1796875" bestFit="1" customWidth="1"/>
    <col min="6" max="6" width="18.1796875" bestFit="1" customWidth="1"/>
    <col min="7" max="7" width="17.1796875" bestFit="1" customWidth="1"/>
  </cols>
  <sheetData>
    <row r="2" spans="2:7" x14ac:dyDescent="0.35">
      <c r="B2" s="276" t="s">
        <v>94</v>
      </c>
      <c r="C2" s="277"/>
      <c r="D2" s="277"/>
      <c r="E2" s="277"/>
      <c r="F2" s="277"/>
      <c r="G2" s="278"/>
    </row>
    <row r="3" spans="2:7" ht="16.5" x14ac:dyDescent="0.35">
      <c r="B3" s="106" t="s">
        <v>43</v>
      </c>
      <c r="C3" s="107" t="s">
        <v>77</v>
      </c>
      <c r="D3" s="107" t="s">
        <v>78</v>
      </c>
      <c r="E3" s="107" t="s">
        <v>12</v>
      </c>
      <c r="F3" s="107" t="s">
        <v>79</v>
      </c>
      <c r="G3" s="108" t="s">
        <v>86</v>
      </c>
    </row>
    <row r="4" spans="2:7" ht="16.5" x14ac:dyDescent="0.35">
      <c r="B4" s="95" t="s">
        <v>77</v>
      </c>
      <c r="C4" s="103">
        <v>0</v>
      </c>
      <c r="D4" s="104" t="s">
        <v>80</v>
      </c>
      <c r="E4" s="98"/>
      <c r="F4" s="103" t="s">
        <v>88</v>
      </c>
      <c r="G4" s="104" t="s">
        <v>90</v>
      </c>
    </row>
    <row r="5" spans="2:7" ht="16.5" x14ac:dyDescent="0.35">
      <c r="B5" s="95" t="s">
        <v>78</v>
      </c>
      <c r="C5" s="105" t="s">
        <v>81</v>
      </c>
      <c r="D5" s="102">
        <v>0</v>
      </c>
      <c r="E5" s="98"/>
      <c r="F5" s="105" t="s">
        <v>89</v>
      </c>
      <c r="G5" s="102" t="s">
        <v>91</v>
      </c>
    </row>
    <row r="6" spans="2:7" x14ac:dyDescent="0.35">
      <c r="B6" s="95" t="s">
        <v>12</v>
      </c>
      <c r="C6" s="98"/>
      <c r="D6" s="98"/>
      <c r="E6" s="98"/>
      <c r="F6" s="98"/>
      <c r="G6" s="99"/>
    </row>
    <row r="7" spans="2:7" ht="16.5" x14ac:dyDescent="0.35">
      <c r="B7" s="95" t="s">
        <v>79</v>
      </c>
      <c r="C7" s="103" t="s">
        <v>82</v>
      </c>
      <c r="D7" s="104" t="s">
        <v>83</v>
      </c>
      <c r="E7" s="98"/>
      <c r="F7" s="103">
        <v>0</v>
      </c>
      <c r="G7" s="104" t="s">
        <v>92</v>
      </c>
    </row>
    <row r="8" spans="2:7" ht="16.5" x14ac:dyDescent="0.35">
      <c r="B8" s="100" t="s">
        <v>87</v>
      </c>
      <c r="C8" s="105" t="s">
        <v>84</v>
      </c>
      <c r="D8" s="102" t="s">
        <v>85</v>
      </c>
      <c r="E8" s="101"/>
      <c r="F8" s="105" t="s">
        <v>93</v>
      </c>
      <c r="G8" s="102">
        <v>0</v>
      </c>
    </row>
    <row r="10" spans="2:7" x14ac:dyDescent="0.35">
      <c r="B10" s="276" t="s">
        <v>95</v>
      </c>
      <c r="C10" s="277"/>
      <c r="D10" s="277"/>
      <c r="E10" s="277"/>
      <c r="F10" s="277"/>
      <c r="G10" s="278"/>
    </row>
    <row r="11" spans="2:7" ht="16.5" x14ac:dyDescent="0.35">
      <c r="B11" s="95" t="s">
        <v>43</v>
      </c>
      <c r="C11" s="96" t="s">
        <v>77</v>
      </c>
      <c r="D11" s="96" t="s">
        <v>78</v>
      </c>
      <c r="E11" s="96" t="s">
        <v>12</v>
      </c>
      <c r="F11" s="96" t="s">
        <v>79</v>
      </c>
      <c r="G11" s="97" t="s">
        <v>86</v>
      </c>
    </row>
    <row r="12" spans="2:7" ht="16.5" x14ac:dyDescent="0.35">
      <c r="B12" s="95" t="s">
        <v>77</v>
      </c>
      <c r="C12" s="103">
        <v>0</v>
      </c>
      <c r="D12" s="104" t="s">
        <v>80</v>
      </c>
      <c r="E12" s="98"/>
      <c r="F12" s="103" t="s">
        <v>88</v>
      </c>
      <c r="G12" s="104" t="s">
        <v>90</v>
      </c>
    </row>
    <row r="13" spans="2:7" ht="16.5" x14ac:dyDescent="0.35">
      <c r="B13" s="95" t="s">
        <v>78</v>
      </c>
      <c r="C13" s="105" t="s">
        <v>81</v>
      </c>
      <c r="D13" s="102">
        <v>0</v>
      </c>
      <c r="E13" s="98"/>
      <c r="F13" s="105" t="s">
        <v>89</v>
      </c>
      <c r="G13" s="102" t="s">
        <v>91</v>
      </c>
    </row>
    <row r="14" spans="2:7" x14ac:dyDescent="0.35">
      <c r="B14" s="95" t="s">
        <v>12</v>
      </c>
      <c r="C14" s="98"/>
      <c r="D14" s="98"/>
      <c r="E14" s="98"/>
      <c r="F14" s="98"/>
      <c r="G14" s="99"/>
    </row>
    <row r="15" spans="2:7" ht="16.5" x14ac:dyDescent="0.35">
      <c r="B15" s="95" t="s">
        <v>79</v>
      </c>
      <c r="C15" s="103" t="s">
        <v>82</v>
      </c>
      <c r="D15" s="104" t="s">
        <v>83</v>
      </c>
      <c r="E15" s="98"/>
      <c r="F15" s="103">
        <v>0</v>
      </c>
      <c r="G15" s="104" t="s">
        <v>92</v>
      </c>
    </row>
    <row r="16" spans="2:7" ht="16.5" x14ac:dyDescent="0.35">
      <c r="B16" s="100" t="s">
        <v>87</v>
      </c>
      <c r="C16" s="105" t="s">
        <v>84</v>
      </c>
      <c r="D16" s="102" t="s">
        <v>85</v>
      </c>
      <c r="E16" s="101"/>
      <c r="F16" s="105" t="s">
        <v>93</v>
      </c>
      <c r="G16" s="102">
        <v>0</v>
      </c>
    </row>
  </sheetData>
  <mergeCells count="2">
    <mergeCell ref="B2:G2"/>
    <mergeCell ref="B10:G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20820-ECC1-4F0D-99A0-CC9ABC78D563}">
  <sheetPr>
    <tabColor rgb="FF92D050"/>
    <pageSetUpPr fitToPage="1"/>
  </sheetPr>
  <dimension ref="A1:N42"/>
  <sheetViews>
    <sheetView showGridLines="0" workbookViewId="0">
      <pane xSplit="2" ySplit="2" topLeftCell="C3" activePane="bottomRight" state="frozen"/>
      <selection activeCell="B13" sqref="B13"/>
      <selection pane="topRight" activeCell="B13" sqref="B13"/>
      <selection pane="bottomLeft" activeCell="B13" sqref="B13"/>
      <selection pane="bottomRight" activeCell="D9" sqref="D9"/>
    </sheetView>
  </sheetViews>
  <sheetFormatPr defaultRowHeight="14.5" x14ac:dyDescent="0.35"/>
  <cols>
    <col min="1" max="1" width="16.54296875" customWidth="1"/>
    <col min="2" max="2" width="13.54296875" customWidth="1"/>
    <col min="9" max="9" width="12.54296875" bestFit="1" customWidth="1"/>
  </cols>
  <sheetData>
    <row r="1" spans="1:14" x14ac:dyDescent="0.35">
      <c r="A1" s="163"/>
      <c r="B1" s="164"/>
      <c r="C1" s="164"/>
      <c r="D1" s="164"/>
      <c r="E1" s="165" t="s">
        <v>324</v>
      </c>
      <c r="F1" s="164"/>
      <c r="G1" s="166"/>
      <c r="I1" s="169"/>
      <c r="J1" s="170"/>
      <c r="K1" s="170"/>
      <c r="L1" s="165" t="s">
        <v>325</v>
      </c>
      <c r="M1" s="170"/>
      <c r="N1" s="171"/>
    </row>
    <row r="2" spans="1:14" x14ac:dyDescent="0.35">
      <c r="A2" s="176" t="s">
        <v>315</v>
      </c>
      <c r="B2" s="176" t="s">
        <v>316</v>
      </c>
      <c r="C2" s="176" t="s">
        <v>317</v>
      </c>
      <c r="D2" s="176" t="s">
        <v>318</v>
      </c>
      <c r="E2" s="176" t="s">
        <v>319</v>
      </c>
      <c r="F2" s="176" t="s">
        <v>320</v>
      </c>
      <c r="G2" s="176" t="s">
        <v>323</v>
      </c>
      <c r="I2" s="134" t="s">
        <v>316</v>
      </c>
      <c r="J2" s="134" t="s">
        <v>317</v>
      </c>
      <c r="K2" s="134" t="s">
        <v>318</v>
      </c>
      <c r="L2" s="134" t="s">
        <v>319</v>
      </c>
      <c r="M2" s="134" t="s">
        <v>320</v>
      </c>
      <c r="N2" s="134" t="s">
        <v>323</v>
      </c>
    </row>
    <row r="3" spans="1:14" x14ac:dyDescent="0.35">
      <c r="A3" s="157" t="s">
        <v>77</v>
      </c>
      <c r="B3" s="172" t="s">
        <v>305</v>
      </c>
      <c r="C3" s="172"/>
      <c r="D3" s="172"/>
      <c r="E3" s="172"/>
      <c r="F3" s="172"/>
      <c r="G3" s="158"/>
      <c r="I3" s="157" t="s">
        <v>305</v>
      </c>
      <c r="J3" s="172">
        <f>+C3+C13+C23+C33</f>
        <v>0</v>
      </c>
      <c r="K3" s="172">
        <f t="shared" ref="K3:N12" si="0">+D3+D13+D23+D33</f>
        <v>0</v>
      </c>
      <c r="L3" s="172">
        <f t="shared" si="0"/>
        <v>0</v>
      </c>
      <c r="M3" s="172">
        <f t="shared" si="0"/>
        <v>0</v>
      </c>
      <c r="N3" s="158">
        <f t="shared" si="0"/>
        <v>0</v>
      </c>
    </row>
    <row r="4" spans="1:14" x14ac:dyDescent="0.35">
      <c r="A4" s="159" t="s">
        <v>77</v>
      </c>
      <c r="B4" s="173" t="s">
        <v>306</v>
      </c>
      <c r="C4" s="173"/>
      <c r="D4" s="173"/>
      <c r="E4" s="173"/>
      <c r="F4" s="173"/>
      <c r="G4" s="160"/>
      <c r="I4" s="159" t="s">
        <v>306</v>
      </c>
      <c r="J4" s="173">
        <f t="shared" ref="J4:J12" si="1">+C4+C14+C24+C34</f>
        <v>0</v>
      </c>
      <c r="K4" s="173">
        <f t="shared" si="0"/>
        <v>0</v>
      </c>
      <c r="L4" s="173">
        <f t="shared" si="0"/>
        <v>0</v>
      </c>
      <c r="M4" s="173">
        <f t="shared" si="0"/>
        <v>0</v>
      </c>
      <c r="N4" s="160">
        <f t="shared" si="0"/>
        <v>0</v>
      </c>
    </row>
    <row r="5" spans="1:14" x14ac:dyDescent="0.35">
      <c r="A5" s="157" t="s">
        <v>77</v>
      </c>
      <c r="B5" s="174" t="s">
        <v>307</v>
      </c>
      <c r="C5" s="174"/>
      <c r="D5" s="174"/>
      <c r="E5" s="174"/>
      <c r="F5" s="174"/>
      <c r="G5" s="158"/>
      <c r="I5" s="157" t="s">
        <v>307</v>
      </c>
      <c r="J5" s="174">
        <f t="shared" si="1"/>
        <v>0</v>
      </c>
      <c r="K5" s="174">
        <f t="shared" si="0"/>
        <v>0</v>
      </c>
      <c r="L5" s="174">
        <f t="shared" si="0"/>
        <v>0</v>
      </c>
      <c r="M5" s="174">
        <f t="shared" si="0"/>
        <v>0</v>
      </c>
      <c r="N5" s="158">
        <f t="shared" si="0"/>
        <v>0</v>
      </c>
    </row>
    <row r="6" spans="1:14" x14ac:dyDescent="0.35">
      <c r="A6" s="159" t="s">
        <v>77</v>
      </c>
      <c r="B6" s="173" t="s">
        <v>308</v>
      </c>
      <c r="C6" s="173"/>
      <c r="D6" s="173"/>
      <c r="E6" s="173"/>
      <c r="F6" s="173"/>
      <c r="G6" s="160"/>
      <c r="I6" s="159" t="s">
        <v>308</v>
      </c>
      <c r="J6" s="173">
        <f t="shared" si="1"/>
        <v>0</v>
      </c>
      <c r="K6" s="173">
        <f t="shared" si="0"/>
        <v>0</v>
      </c>
      <c r="L6" s="173">
        <f t="shared" si="0"/>
        <v>0</v>
      </c>
      <c r="M6" s="173">
        <f t="shared" si="0"/>
        <v>0</v>
      </c>
      <c r="N6" s="160">
        <f t="shared" si="0"/>
        <v>0</v>
      </c>
    </row>
    <row r="7" spans="1:14" x14ac:dyDescent="0.35">
      <c r="A7" s="157" t="s">
        <v>77</v>
      </c>
      <c r="B7" s="174" t="s">
        <v>309</v>
      </c>
      <c r="C7" s="174"/>
      <c r="D7" s="174"/>
      <c r="E7" s="174"/>
      <c r="F7" s="174"/>
      <c r="G7" s="158"/>
      <c r="I7" s="157" t="s">
        <v>309</v>
      </c>
      <c r="J7" s="174">
        <f t="shared" si="1"/>
        <v>0</v>
      </c>
      <c r="K7" s="174">
        <f t="shared" si="0"/>
        <v>0</v>
      </c>
      <c r="L7" s="174">
        <f t="shared" si="0"/>
        <v>0</v>
      </c>
      <c r="M7" s="174">
        <f t="shared" si="0"/>
        <v>0</v>
      </c>
      <c r="N7" s="158">
        <f t="shared" si="0"/>
        <v>0</v>
      </c>
    </row>
    <row r="8" spans="1:14" x14ac:dyDescent="0.35">
      <c r="A8" s="159" t="s">
        <v>77</v>
      </c>
      <c r="B8" s="173" t="s">
        <v>310</v>
      </c>
      <c r="C8" s="173"/>
      <c r="D8" s="173"/>
      <c r="E8" s="173"/>
      <c r="F8" s="173"/>
      <c r="G8" s="160"/>
      <c r="I8" s="159" t="s">
        <v>310</v>
      </c>
      <c r="J8" s="173">
        <f t="shared" si="1"/>
        <v>0</v>
      </c>
      <c r="K8" s="173">
        <f t="shared" si="0"/>
        <v>0</v>
      </c>
      <c r="L8" s="173">
        <f t="shared" si="0"/>
        <v>0</v>
      </c>
      <c r="M8" s="173">
        <f t="shared" si="0"/>
        <v>0</v>
      </c>
      <c r="N8" s="160">
        <f t="shared" si="0"/>
        <v>0</v>
      </c>
    </row>
    <row r="9" spans="1:14" x14ac:dyDescent="0.35">
      <c r="A9" s="157" t="s">
        <v>77</v>
      </c>
      <c r="B9" s="174" t="s">
        <v>311</v>
      </c>
      <c r="C9" s="174"/>
      <c r="D9" s="174"/>
      <c r="E9" s="174"/>
      <c r="F9" s="174"/>
      <c r="G9" s="158"/>
      <c r="I9" s="157" t="s">
        <v>311</v>
      </c>
      <c r="J9" s="174">
        <f t="shared" si="1"/>
        <v>0</v>
      </c>
      <c r="K9" s="174">
        <f t="shared" si="0"/>
        <v>0</v>
      </c>
      <c r="L9" s="174">
        <f t="shared" si="0"/>
        <v>0</v>
      </c>
      <c r="M9" s="174">
        <f t="shared" si="0"/>
        <v>0</v>
      </c>
      <c r="N9" s="158">
        <f t="shared" si="0"/>
        <v>0</v>
      </c>
    </row>
    <row r="10" spans="1:14" x14ac:dyDescent="0.35">
      <c r="A10" s="159" t="s">
        <v>77</v>
      </c>
      <c r="B10" s="173" t="s">
        <v>312</v>
      </c>
      <c r="C10" s="173"/>
      <c r="D10" s="173"/>
      <c r="E10" s="173"/>
      <c r="F10" s="173"/>
      <c r="G10" s="160"/>
      <c r="I10" s="159" t="s">
        <v>312</v>
      </c>
      <c r="J10" s="173">
        <f t="shared" si="1"/>
        <v>0</v>
      </c>
      <c r="K10" s="173">
        <f t="shared" si="0"/>
        <v>0</v>
      </c>
      <c r="L10" s="173">
        <f t="shared" si="0"/>
        <v>0</v>
      </c>
      <c r="M10" s="173">
        <f t="shared" si="0"/>
        <v>0</v>
      </c>
      <c r="N10" s="160">
        <f t="shared" si="0"/>
        <v>0</v>
      </c>
    </row>
    <row r="11" spans="1:14" x14ac:dyDescent="0.35">
      <c r="A11" s="157" t="s">
        <v>77</v>
      </c>
      <c r="B11" s="174" t="s">
        <v>313</v>
      </c>
      <c r="C11" s="174"/>
      <c r="D11" s="174"/>
      <c r="E11" s="174"/>
      <c r="F11" s="174"/>
      <c r="G11" s="158"/>
      <c r="I11" s="157" t="s">
        <v>313</v>
      </c>
      <c r="J11" s="174">
        <f t="shared" si="1"/>
        <v>0</v>
      </c>
      <c r="K11" s="174">
        <f t="shared" si="0"/>
        <v>0</v>
      </c>
      <c r="L11" s="174">
        <f t="shared" si="0"/>
        <v>0</v>
      </c>
      <c r="M11" s="174">
        <f t="shared" si="0"/>
        <v>0</v>
      </c>
      <c r="N11" s="158">
        <f t="shared" si="0"/>
        <v>0</v>
      </c>
    </row>
    <row r="12" spans="1:14" x14ac:dyDescent="0.35">
      <c r="A12" s="159" t="s">
        <v>77</v>
      </c>
      <c r="B12" s="173" t="s">
        <v>314</v>
      </c>
      <c r="C12" s="173"/>
      <c r="D12" s="173"/>
      <c r="E12" s="173"/>
      <c r="F12" s="173"/>
      <c r="G12" s="160"/>
      <c r="I12" s="161" t="s">
        <v>314</v>
      </c>
      <c r="J12" s="175">
        <f t="shared" si="1"/>
        <v>0</v>
      </c>
      <c r="K12" s="175">
        <f t="shared" si="0"/>
        <v>0</v>
      </c>
      <c r="L12" s="175">
        <f t="shared" si="0"/>
        <v>0</v>
      </c>
      <c r="M12" s="175">
        <f t="shared" si="0"/>
        <v>0</v>
      </c>
      <c r="N12" s="162">
        <f t="shared" si="0"/>
        <v>0</v>
      </c>
    </row>
    <row r="13" spans="1:14" x14ac:dyDescent="0.35">
      <c r="A13" s="157" t="s">
        <v>78</v>
      </c>
      <c r="B13" s="174" t="s">
        <v>305</v>
      </c>
      <c r="C13" s="174"/>
      <c r="D13" s="174"/>
      <c r="E13" s="174"/>
      <c r="F13" s="174"/>
      <c r="G13" s="158"/>
    </row>
    <row r="14" spans="1:14" x14ac:dyDescent="0.35">
      <c r="A14" s="159" t="s">
        <v>78</v>
      </c>
      <c r="B14" s="173" t="s">
        <v>306</v>
      </c>
      <c r="C14" s="173"/>
      <c r="D14" s="173"/>
      <c r="E14" s="173"/>
      <c r="F14" s="173"/>
      <c r="G14" s="160"/>
    </row>
    <row r="15" spans="1:14" x14ac:dyDescent="0.35">
      <c r="A15" s="157" t="s">
        <v>78</v>
      </c>
      <c r="B15" s="174" t="s">
        <v>307</v>
      </c>
      <c r="C15" s="174"/>
      <c r="D15" s="174"/>
      <c r="E15" s="174"/>
      <c r="F15" s="174"/>
      <c r="G15" s="158"/>
    </row>
    <row r="16" spans="1:14" x14ac:dyDescent="0.35">
      <c r="A16" s="159" t="s">
        <v>78</v>
      </c>
      <c r="B16" s="173" t="s">
        <v>308</v>
      </c>
      <c r="C16" s="173"/>
      <c r="D16" s="173"/>
      <c r="E16" s="173"/>
      <c r="F16" s="173"/>
      <c r="G16" s="160"/>
    </row>
    <row r="17" spans="1:7" x14ac:dyDescent="0.35">
      <c r="A17" s="157" t="s">
        <v>78</v>
      </c>
      <c r="B17" s="174" t="s">
        <v>309</v>
      </c>
      <c r="C17" s="174"/>
      <c r="D17" s="174"/>
      <c r="E17" s="174"/>
      <c r="F17" s="174"/>
      <c r="G17" s="158"/>
    </row>
    <row r="18" spans="1:7" x14ac:dyDescent="0.35">
      <c r="A18" s="159" t="s">
        <v>78</v>
      </c>
      <c r="B18" s="173" t="s">
        <v>310</v>
      </c>
      <c r="C18" s="173"/>
      <c r="D18" s="173"/>
      <c r="E18" s="173"/>
      <c r="F18" s="173"/>
      <c r="G18" s="160"/>
    </row>
    <row r="19" spans="1:7" x14ac:dyDescent="0.35">
      <c r="A19" s="157" t="s">
        <v>78</v>
      </c>
      <c r="B19" s="174" t="s">
        <v>311</v>
      </c>
      <c r="C19" s="174"/>
      <c r="D19" s="174"/>
      <c r="E19" s="174"/>
      <c r="F19" s="174"/>
      <c r="G19" s="158"/>
    </row>
    <row r="20" spans="1:7" x14ac:dyDescent="0.35">
      <c r="A20" s="159" t="s">
        <v>78</v>
      </c>
      <c r="B20" s="173" t="s">
        <v>312</v>
      </c>
      <c r="C20" s="173"/>
      <c r="D20" s="173"/>
      <c r="E20" s="173"/>
      <c r="F20" s="173"/>
      <c r="G20" s="160"/>
    </row>
    <row r="21" spans="1:7" x14ac:dyDescent="0.35">
      <c r="A21" s="157" t="s">
        <v>78</v>
      </c>
      <c r="B21" s="174" t="s">
        <v>313</v>
      </c>
      <c r="C21" s="174"/>
      <c r="D21" s="174"/>
      <c r="E21" s="174"/>
      <c r="F21" s="174"/>
      <c r="G21" s="158"/>
    </row>
    <row r="22" spans="1:7" x14ac:dyDescent="0.35">
      <c r="A22" s="159" t="s">
        <v>78</v>
      </c>
      <c r="B22" s="173" t="s">
        <v>314</v>
      </c>
      <c r="C22" s="173"/>
      <c r="D22" s="173"/>
      <c r="E22" s="173"/>
      <c r="F22" s="173"/>
      <c r="G22" s="160"/>
    </row>
    <row r="23" spans="1:7" x14ac:dyDescent="0.35">
      <c r="A23" s="157" t="s">
        <v>321</v>
      </c>
      <c r="B23" s="174" t="s">
        <v>305</v>
      </c>
      <c r="C23" s="174"/>
      <c r="D23" s="174"/>
      <c r="E23" s="174"/>
      <c r="F23" s="174"/>
      <c r="G23" s="158"/>
    </row>
    <row r="24" spans="1:7" x14ac:dyDescent="0.35">
      <c r="A24" s="159" t="s">
        <v>321</v>
      </c>
      <c r="B24" s="173" t="s">
        <v>306</v>
      </c>
      <c r="C24" s="173"/>
      <c r="D24" s="173"/>
      <c r="E24" s="173"/>
      <c r="F24" s="173"/>
      <c r="G24" s="160"/>
    </row>
    <row r="25" spans="1:7" x14ac:dyDescent="0.35">
      <c r="A25" s="157" t="s">
        <v>321</v>
      </c>
      <c r="B25" s="174" t="s">
        <v>307</v>
      </c>
      <c r="C25" s="174"/>
      <c r="D25" s="174"/>
      <c r="E25" s="174"/>
      <c r="F25" s="174"/>
      <c r="G25" s="158"/>
    </row>
    <row r="26" spans="1:7" x14ac:dyDescent="0.35">
      <c r="A26" s="159" t="s">
        <v>321</v>
      </c>
      <c r="B26" s="173" t="s">
        <v>308</v>
      </c>
      <c r="C26" s="173"/>
      <c r="D26" s="173"/>
      <c r="E26" s="173"/>
      <c r="F26" s="173"/>
      <c r="G26" s="160"/>
    </row>
    <row r="27" spans="1:7" x14ac:dyDescent="0.35">
      <c r="A27" s="157" t="s">
        <v>321</v>
      </c>
      <c r="B27" s="174" t="s">
        <v>309</v>
      </c>
      <c r="C27" s="174"/>
      <c r="D27" s="174"/>
      <c r="E27" s="174"/>
      <c r="F27" s="174"/>
      <c r="G27" s="158"/>
    </row>
    <row r="28" spans="1:7" x14ac:dyDescent="0.35">
      <c r="A28" s="159" t="s">
        <v>321</v>
      </c>
      <c r="B28" s="173" t="s">
        <v>310</v>
      </c>
      <c r="C28" s="173"/>
      <c r="D28" s="173"/>
      <c r="E28" s="173"/>
      <c r="F28" s="173"/>
      <c r="G28" s="160"/>
    </row>
    <row r="29" spans="1:7" x14ac:dyDescent="0.35">
      <c r="A29" s="157" t="s">
        <v>321</v>
      </c>
      <c r="B29" s="174" t="s">
        <v>311</v>
      </c>
      <c r="C29" s="174"/>
      <c r="D29" s="174"/>
      <c r="E29" s="174"/>
      <c r="F29" s="174"/>
      <c r="G29" s="158"/>
    </row>
    <row r="30" spans="1:7" x14ac:dyDescent="0.35">
      <c r="A30" s="159" t="s">
        <v>321</v>
      </c>
      <c r="B30" s="173" t="s">
        <v>312</v>
      </c>
      <c r="C30" s="173"/>
      <c r="D30" s="173"/>
      <c r="E30" s="173"/>
      <c r="F30" s="173"/>
      <c r="G30" s="160"/>
    </row>
    <row r="31" spans="1:7" x14ac:dyDescent="0.35">
      <c r="A31" s="157" t="s">
        <v>321</v>
      </c>
      <c r="B31" s="174" t="s">
        <v>313</v>
      </c>
      <c r="C31" s="174"/>
      <c r="D31" s="174"/>
      <c r="E31" s="174"/>
      <c r="F31" s="174"/>
      <c r="G31" s="158"/>
    </row>
    <row r="32" spans="1:7" x14ac:dyDescent="0.35">
      <c r="A32" s="159" t="s">
        <v>321</v>
      </c>
      <c r="B32" s="173" t="s">
        <v>314</v>
      </c>
      <c r="C32" s="173"/>
      <c r="D32" s="173"/>
      <c r="E32" s="173"/>
      <c r="F32" s="173"/>
      <c r="G32" s="160"/>
    </row>
    <row r="33" spans="1:7" x14ac:dyDescent="0.35">
      <c r="A33" s="157" t="s">
        <v>322</v>
      </c>
      <c r="B33" s="174" t="s">
        <v>305</v>
      </c>
      <c r="C33" s="174"/>
      <c r="D33" s="174"/>
      <c r="E33" s="174"/>
      <c r="F33" s="174"/>
      <c r="G33" s="158"/>
    </row>
    <row r="34" spans="1:7" x14ac:dyDescent="0.35">
      <c r="A34" s="159" t="s">
        <v>322</v>
      </c>
      <c r="B34" s="173" t="s">
        <v>306</v>
      </c>
      <c r="C34" s="173"/>
      <c r="D34" s="173"/>
      <c r="E34" s="173"/>
      <c r="F34" s="173"/>
      <c r="G34" s="160"/>
    </row>
    <row r="35" spans="1:7" x14ac:dyDescent="0.35">
      <c r="A35" s="157" t="s">
        <v>322</v>
      </c>
      <c r="B35" s="174" t="s">
        <v>307</v>
      </c>
      <c r="C35" s="174"/>
      <c r="D35" s="174"/>
      <c r="E35" s="174"/>
      <c r="F35" s="174"/>
      <c r="G35" s="158"/>
    </row>
    <row r="36" spans="1:7" x14ac:dyDescent="0.35">
      <c r="A36" s="159" t="s">
        <v>322</v>
      </c>
      <c r="B36" s="173" t="s">
        <v>308</v>
      </c>
      <c r="C36" s="173"/>
      <c r="D36" s="173"/>
      <c r="E36" s="173"/>
      <c r="F36" s="173"/>
      <c r="G36" s="160"/>
    </row>
    <row r="37" spans="1:7" x14ac:dyDescent="0.35">
      <c r="A37" s="157" t="s">
        <v>322</v>
      </c>
      <c r="B37" s="174" t="s">
        <v>309</v>
      </c>
      <c r="C37" s="174"/>
      <c r="D37" s="174"/>
      <c r="E37" s="174"/>
      <c r="F37" s="174"/>
      <c r="G37" s="158"/>
    </row>
    <row r="38" spans="1:7" x14ac:dyDescent="0.35">
      <c r="A38" s="159" t="s">
        <v>322</v>
      </c>
      <c r="B38" s="173" t="s">
        <v>310</v>
      </c>
      <c r="C38" s="173"/>
      <c r="D38" s="173"/>
      <c r="E38" s="173"/>
      <c r="F38" s="173"/>
      <c r="G38" s="160"/>
    </row>
    <row r="39" spans="1:7" x14ac:dyDescent="0.35">
      <c r="A39" s="157" t="s">
        <v>322</v>
      </c>
      <c r="B39" s="174" t="s">
        <v>311</v>
      </c>
      <c r="C39" s="174"/>
      <c r="D39" s="174"/>
      <c r="E39" s="174"/>
      <c r="F39" s="174"/>
      <c r="G39" s="158"/>
    </row>
    <row r="40" spans="1:7" x14ac:dyDescent="0.35">
      <c r="A40" s="159" t="s">
        <v>322</v>
      </c>
      <c r="B40" s="173" t="s">
        <v>312</v>
      </c>
      <c r="C40" s="173"/>
      <c r="D40" s="173"/>
      <c r="E40" s="173"/>
      <c r="F40" s="173"/>
      <c r="G40" s="160"/>
    </row>
    <row r="41" spans="1:7" x14ac:dyDescent="0.35">
      <c r="A41" s="157" t="s">
        <v>322</v>
      </c>
      <c r="B41" s="174" t="s">
        <v>313</v>
      </c>
      <c r="C41" s="174"/>
      <c r="D41" s="174"/>
      <c r="E41" s="174"/>
      <c r="F41" s="174"/>
      <c r="G41" s="158"/>
    </row>
    <row r="42" spans="1:7" x14ac:dyDescent="0.35">
      <c r="A42" s="161" t="s">
        <v>322</v>
      </c>
      <c r="B42" s="175" t="s">
        <v>314</v>
      </c>
      <c r="C42" s="175"/>
      <c r="D42" s="175"/>
      <c r="E42" s="175"/>
      <c r="F42" s="175"/>
      <c r="G42" s="162"/>
    </row>
  </sheetData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E7DC4-E12B-453A-AC54-AA8EB5F9618F}">
  <sheetPr>
    <tabColor rgb="FF92D050"/>
    <pageSetUpPr fitToPage="1"/>
  </sheetPr>
  <dimension ref="B2:Q23"/>
  <sheetViews>
    <sheetView showGridLines="0" zoomScale="85" zoomScaleNormal="85" workbookViewId="0">
      <pane xSplit="3" ySplit="3" topLeftCell="D4" activePane="bottomRight" state="frozen"/>
      <selection activeCell="B13" sqref="B13"/>
      <selection pane="topRight" activeCell="B13" sqref="B13"/>
      <selection pane="bottomLeft" activeCell="B13" sqref="B13"/>
      <selection pane="bottomRight" activeCell="B13" sqref="B13"/>
    </sheetView>
  </sheetViews>
  <sheetFormatPr defaultRowHeight="14.5" x14ac:dyDescent="0.35"/>
  <cols>
    <col min="2" max="3" width="16" customWidth="1"/>
    <col min="4" max="4" width="10.81640625" customWidth="1"/>
    <col min="5" max="5" width="16.1796875" customWidth="1"/>
    <col min="6" max="7" width="10.81640625" customWidth="1"/>
    <col min="8" max="8" width="3.7265625" customWidth="1"/>
    <col min="9" max="11" width="10.81640625" customWidth="1"/>
    <col min="12" max="12" width="4.1796875" customWidth="1"/>
    <col min="13" max="13" width="10.81640625" customWidth="1"/>
    <col min="15" max="15" width="15.453125" customWidth="1"/>
    <col min="16" max="16" width="10.81640625" style="114" customWidth="1"/>
    <col min="17" max="17" width="14.7265625" bestFit="1" customWidth="1"/>
  </cols>
  <sheetData>
    <row r="2" spans="2:17" x14ac:dyDescent="0.35">
      <c r="B2" s="318" t="s">
        <v>316</v>
      </c>
      <c r="C2" s="318" t="s">
        <v>328</v>
      </c>
      <c r="D2" s="314" t="s">
        <v>336</v>
      </c>
      <c r="E2" s="314"/>
      <c r="F2" s="319" t="s">
        <v>334</v>
      </c>
      <c r="G2" s="319"/>
      <c r="H2" s="319"/>
      <c r="I2" s="319"/>
      <c r="J2" s="320" t="s">
        <v>335</v>
      </c>
      <c r="K2" s="320"/>
      <c r="L2" s="320"/>
      <c r="M2" s="320"/>
      <c r="O2" s="314" t="s">
        <v>336</v>
      </c>
      <c r="P2" s="315"/>
      <c r="Q2" s="314"/>
    </row>
    <row r="3" spans="2:17" x14ac:dyDescent="0.35">
      <c r="B3" s="318"/>
      <c r="C3" s="318"/>
      <c r="D3" s="195" t="s">
        <v>333</v>
      </c>
      <c r="E3" s="195" t="s">
        <v>426</v>
      </c>
      <c r="F3" s="195" t="s">
        <v>304</v>
      </c>
      <c r="G3" s="195" t="s">
        <v>337</v>
      </c>
      <c r="H3" s="195" t="s">
        <v>12</v>
      </c>
      <c r="I3" s="195" t="s">
        <v>338</v>
      </c>
      <c r="J3" s="195" t="s">
        <v>304</v>
      </c>
      <c r="K3" s="195" t="s">
        <v>337</v>
      </c>
      <c r="L3" s="195" t="s">
        <v>12</v>
      </c>
      <c r="M3" s="195" t="s">
        <v>338</v>
      </c>
      <c r="O3" s="195" t="s">
        <v>427</v>
      </c>
      <c r="P3" s="121" t="s">
        <v>429</v>
      </c>
      <c r="Q3" s="195" t="s">
        <v>428</v>
      </c>
    </row>
    <row r="4" spans="2:17" x14ac:dyDescent="0.35">
      <c r="B4" s="157" t="s">
        <v>305</v>
      </c>
      <c r="C4" s="178" t="s">
        <v>329</v>
      </c>
      <c r="E4" s="196"/>
      <c r="F4" s="181"/>
      <c r="G4" s="172"/>
      <c r="H4" s="172"/>
      <c r="I4" s="182"/>
      <c r="K4" s="172"/>
      <c r="L4" s="172"/>
      <c r="M4" s="158"/>
      <c r="O4" s="250"/>
      <c r="P4" s="256"/>
      <c r="Q4" s="182"/>
    </row>
    <row r="5" spans="2:17" x14ac:dyDescent="0.35">
      <c r="B5" s="183" t="s">
        <v>305</v>
      </c>
      <c r="C5" s="184" t="s">
        <v>330</v>
      </c>
      <c r="D5" s="185"/>
      <c r="E5" s="197"/>
      <c r="F5" s="183"/>
      <c r="G5" s="202"/>
      <c r="H5" s="202"/>
      <c r="I5" s="186"/>
      <c r="J5" s="185"/>
      <c r="K5" s="202"/>
      <c r="L5" s="202"/>
      <c r="M5" s="186"/>
      <c r="O5" s="251"/>
      <c r="P5" s="257"/>
      <c r="Q5" s="186"/>
    </row>
    <row r="6" spans="2:17" x14ac:dyDescent="0.35">
      <c r="B6" s="157" t="s">
        <v>305</v>
      </c>
      <c r="C6" s="179" t="s">
        <v>332</v>
      </c>
      <c r="E6" s="198"/>
      <c r="F6" s="157"/>
      <c r="G6" s="174"/>
      <c r="H6" s="174"/>
      <c r="I6" s="158"/>
      <c r="K6" s="174"/>
      <c r="L6" s="174"/>
      <c r="M6" s="158"/>
      <c r="O6" s="252"/>
      <c r="P6" s="258"/>
      <c r="Q6" s="158"/>
    </row>
    <row r="7" spans="2:17" x14ac:dyDescent="0.35">
      <c r="B7" s="183" t="s">
        <v>305</v>
      </c>
      <c r="C7" s="184" t="s">
        <v>12</v>
      </c>
      <c r="D7" s="185"/>
      <c r="E7" s="197"/>
      <c r="F7" s="183"/>
      <c r="G7" s="202"/>
      <c r="H7" s="202"/>
      <c r="I7" s="186"/>
      <c r="J7" s="185"/>
      <c r="K7" s="202"/>
      <c r="L7" s="202"/>
      <c r="M7" s="186"/>
      <c r="O7" s="251"/>
      <c r="P7" s="257"/>
      <c r="Q7" s="186"/>
    </row>
    <row r="8" spans="2:17" x14ac:dyDescent="0.35">
      <c r="B8" s="157" t="s">
        <v>305</v>
      </c>
      <c r="C8" s="179" t="s">
        <v>331</v>
      </c>
      <c r="E8" s="198"/>
      <c r="F8" s="157"/>
      <c r="G8" s="174"/>
      <c r="H8" s="174"/>
      <c r="I8" s="158"/>
      <c r="K8" s="174"/>
      <c r="L8" s="174"/>
      <c r="M8" s="158"/>
      <c r="O8" s="252"/>
      <c r="P8" s="258"/>
      <c r="Q8" s="158"/>
    </row>
    <row r="9" spans="2:17" x14ac:dyDescent="0.35">
      <c r="B9" s="191" t="s">
        <v>306</v>
      </c>
      <c r="C9" s="192" t="s">
        <v>329</v>
      </c>
      <c r="D9" s="193"/>
      <c r="E9" s="199"/>
      <c r="F9" s="191"/>
      <c r="G9" s="203"/>
      <c r="H9" s="203"/>
      <c r="I9" s="194"/>
      <c r="J9" s="193"/>
      <c r="K9" s="203"/>
      <c r="L9" s="203"/>
      <c r="M9" s="194"/>
      <c r="O9" s="253"/>
      <c r="P9" s="259"/>
      <c r="Q9" s="194"/>
    </row>
    <row r="10" spans="2:17" x14ac:dyDescent="0.35">
      <c r="B10" s="157" t="s">
        <v>306</v>
      </c>
      <c r="C10" s="179" t="s">
        <v>330</v>
      </c>
      <c r="E10" s="198"/>
      <c r="F10" s="157"/>
      <c r="G10" s="174"/>
      <c r="H10" s="174"/>
      <c r="I10" s="158"/>
      <c r="K10" s="174"/>
      <c r="L10" s="174"/>
      <c r="M10" s="158"/>
      <c r="O10" s="252"/>
      <c r="P10" s="258"/>
      <c r="Q10" s="158"/>
    </row>
    <row r="11" spans="2:17" x14ac:dyDescent="0.35">
      <c r="B11" s="183" t="s">
        <v>306</v>
      </c>
      <c r="C11" s="184" t="s">
        <v>332</v>
      </c>
      <c r="D11" s="185"/>
      <c r="E11" s="197"/>
      <c r="F11" s="183"/>
      <c r="G11" s="202"/>
      <c r="H11" s="202"/>
      <c r="I11" s="186"/>
      <c r="J11" s="185"/>
      <c r="K11" s="202"/>
      <c r="L11" s="202"/>
      <c r="M11" s="186"/>
      <c r="O11" s="251"/>
      <c r="P11" s="257"/>
      <c r="Q11" s="186"/>
    </row>
    <row r="12" spans="2:17" x14ac:dyDescent="0.35">
      <c r="B12" s="157" t="s">
        <v>306</v>
      </c>
      <c r="C12" s="179" t="s">
        <v>12</v>
      </c>
      <c r="E12" s="198"/>
      <c r="F12" s="157"/>
      <c r="G12" s="174"/>
      <c r="H12" s="174"/>
      <c r="I12" s="158"/>
      <c r="K12" s="174"/>
      <c r="L12" s="174"/>
      <c r="M12" s="158"/>
      <c r="O12" s="252"/>
      <c r="P12" s="258"/>
      <c r="Q12" s="158"/>
    </row>
    <row r="13" spans="2:17" x14ac:dyDescent="0.35">
      <c r="B13" s="183" t="s">
        <v>306</v>
      </c>
      <c r="C13" s="184" t="s">
        <v>331</v>
      </c>
      <c r="D13" s="185"/>
      <c r="E13" s="197"/>
      <c r="F13" s="183"/>
      <c r="G13" s="202"/>
      <c r="H13" s="202"/>
      <c r="I13" s="186"/>
      <c r="J13" s="185"/>
      <c r="K13" s="202"/>
      <c r="L13" s="202"/>
      <c r="M13" s="186"/>
      <c r="O13" s="251"/>
      <c r="P13" s="257"/>
      <c r="Q13" s="186"/>
    </row>
    <row r="14" spans="2:17" x14ac:dyDescent="0.35">
      <c r="B14" s="167" t="s">
        <v>326</v>
      </c>
      <c r="C14" s="4"/>
      <c r="D14" s="168"/>
      <c r="E14" s="200"/>
      <c r="F14" s="167"/>
      <c r="G14" s="204"/>
      <c r="H14" s="204"/>
      <c r="I14" s="6"/>
      <c r="J14" s="168"/>
      <c r="K14" s="204"/>
      <c r="L14" s="204"/>
      <c r="M14" s="6"/>
      <c r="O14" s="254"/>
      <c r="P14" s="260"/>
      <c r="Q14" s="6"/>
    </row>
    <row r="15" spans="2:17" x14ac:dyDescent="0.35">
      <c r="B15" s="183" t="s">
        <v>327</v>
      </c>
      <c r="C15" s="184" t="s">
        <v>329</v>
      </c>
      <c r="D15" s="185"/>
      <c r="E15" s="197"/>
      <c r="F15" s="183"/>
      <c r="G15" s="202"/>
      <c r="H15" s="202"/>
      <c r="I15" s="186"/>
      <c r="J15" s="185"/>
      <c r="K15" s="202"/>
      <c r="L15" s="202"/>
      <c r="M15" s="186"/>
      <c r="O15" s="251"/>
      <c r="P15" s="257"/>
      <c r="Q15" s="186"/>
    </row>
    <row r="16" spans="2:17" x14ac:dyDescent="0.35">
      <c r="B16" s="157" t="s">
        <v>327</v>
      </c>
      <c r="C16" s="179" t="s">
        <v>330</v>
      </c>
      <c r="E16" s="198"/>
      <c r="F16" s="157"/>
      <c r="G16" s="174"/>
      <c r="H16" s="174"/>
      <c r="I16" s="158"/>
      <c r="K16" s="174"/>
      <c r="L16" s="174"/>
      <c r="M16" s="158"/>
      <c r="O16" s="252"/>
      <c r="P16" s="258"/>
      <c r="Q16" s="158"/>
    </row>
    <row r="17" spans="2:17" x14ac:dyDescent="0.35">
      <c r="B17" s="183" t="s">
        <v>327</v>
      </c>
      <c r="C17" s="184" t="s">
        <v>332</v>
      </c>
      <c r="D17" s="185"/>
      <c r="E17" s="197"/>
      <c r="F17" s="183"/>
      <c r="G17" s="202"/>
      <c r="H17" s="202"/>
      <c r="I17" s="186"/>
      <c r="J17" s="185"/>
      <c r="K17" s="202"/>
      <c r="L17" s="202"/>
      <c r="M17" s="186"/>
      <c r="O17" s="251"/>
      <c r="P17" s="257"/>
      <c r="Q17" s="186"/>
    </row>
    <row r="18" spans="2:17" x14ac:dyDescent="0.35">
      <c r="B18" s="157" t="s">
        <v>327</v>
      </c>
      <c r="C18" s="179" t="s">
        <v>12</v>
      </c>
      <c r="E18" s="198"/>
      <c r="F18" s="157"/>
      <c r="G18" s="174"/>
      <c r="H18" s="174"/>
      <c r="I18" s="158"/>
      <c r="K18" s="174"/>
      <c r="L18" s="174"/>
      <c r="M18" s="158"/>
      <c r="O18" s="252"/>
      <c r="P18" s="258"/>
      <c r="Q18" s="158"/>
    </row>
    <row r="19" spans="2:17" x14ac:dyDescent="0.35">
      <c r="B19" s="187" t="s">
        <v>327</v>
      </c>
      <c r="C19" s="188" t="s">
        <v>331</v>
      </c>
      <c r="D19" s="189"/>
      <c r="E19" s="201"/>
      <c r="F19" s="187"/>
      <c r="G19" s="205"/>
      <c r="H19" s="205"/>
      <c r="I19" s="190"/>
      <c r="J19" s="189"/>
      <c r="K19" s="205"/>
      <c r="L19" s="205"/>
      <c r="M19" s="190"/>
      <c r="O19" s="255"/>
      <c r="P19" s="261"/>
      <c r="Q19" s="190"/>
    </row>
    <row r="21" spans="2:17" x14ac:dyDescent="0.35">
      <c r="B21" s="316" t="s">
        <v>430</v>
      </c>
      <c r="C21" s="317"/>
      <c r="O21" s="262"/>
      <c r="P21" s="263" t="s">
        <v>396</v>
      </c>
      <c r="Q21" s="264" t="s">
        <v>396</v>
      </c>
    </row>
    <row r="23" spans="2:17" x14ac:dyDescent="0.35">
      <c r="B23" s="231" t="s">
        <v>395</v>
      </c>
      <c r="F23" s="230" t="s">
        <v>396</v>
      </c>
      <c r="G23" s="230" t="s">
        <v>396</v>
      </c>
      <c r="H23" s="230" t="s">
        <v>396</v>
      </c>
      <c r="I23" s="230" t="s">
        <v>396</v>
      </c>
      <c r="J23" s="230" t="s">
        <v>396</v>
      </c>
      <c r="K23" s="230" t="s">
        <v>396</v>
      </c>
      <c r="L23" s="230" t="s">
        <v>396</v>
      </c>
      <c r="M23" s="231" t="s">
        <v>396</v>
      </c>
    </row>
  </sheetData>
  <mergeCells count="7">
    <mergeCell ref="O2:Q2"/>
    <mergeCell ref="B21:C21"/>
    <mergeCell ref="B2:B3"/>
    <mergeCell ref="C2:C3"/>
    <mergeCell ref="D2:E2"/>
    <mergeCell ref="F2:I2"/>
    <mergeCell ref="J2:M2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1FBC-F1F5-4FB4-B73E-EB532F0084F0}">
  <sheetPr>
    <tabColor rgb="FF92D050"/>
  </sheetPr>
  <dimension ref="B2:U17"/>
  <sheetViews>
    <sheetView showGridLines="0" zoomScale="70" zoomScaleNormal="70" workbookViewId="0">
      <selection activeCell="B13" sqref="B13"/>
    </sheetView>
  </sheetViews>
  <sheetFormatPr defaultRowHeight="14.5" x14ac:dyDescent="0.35"/>
  <cols>
    <col min="1" max="1" width="2.1796875" customWidth="1"/>
    <col min="2" max="2" width="16.26953125" bestFit="1" customWidth="1"/>
    <col min="3" max="3" width="44.453125" customWidth="1"/>
    <col min="4" max="4" width="1.81640625" customWidth="1"/>
    <col min="5" max="6" width="20.453125" customWidth="1"/>
    <col min="7" max="7" width="2.1796875" customWidth="1"/>
    <col min="8" max="9" width="20.453125" customWidth="1"/>
    <col min="10" max="10" width="2.54296875" customWidth="1"/>
    <col min="11" max="12" width="20.453125" customWidth="1"/>
    <col min="13" max="13" width="2.453125" customWidth="1"/>
    <col min="14" max="15" width="20.453125" customWidth="1"/>
    <col min="16" max="16" width="3.1796875" customWidth="1"/>
    <col min="17" max="18" width="20.453125" customWidth="1"/>
    <col min="19" max="19" width="3.1796875" customWidth="1"/>
    <col min="20" max="21" width="20.453125" customWidth="1"/>
  </cols>
  <sheetData>
    <row r="2" spans="2:21" x14ac:dyDescent="0.35">
      <c r="B2" s="324" t="s">
        <v>353</v>
      </c>
      <c r="C2" s="323" t="s">
        <v>354</v>
      </c>
      <c r="D2" s="214"/>
      <c r="E2" s="321" t="s">
        <v>397</v>
      </c>
      <c r="F2" s="322"/>
      <c r="G2" s="214"/>
      <c r="H2" s="321" t="s">
        <v>398</v>
      </c>
      <c r="I2" s="322"/>
      <c r="J2" s="208"/>
      <c r="K2" s="321" t="s">
        <v>361</v>
      </c>
      <c r="L2" s="322"/>
      <c r="M2" s="208"/>
      <c r="N2" s="321" t="s">
        <v>362</v>
      </c>
      <c r="O2" s="322"/>
      <c r="P2" s="208"/>
      <c r="Q2" s="321" t="s">
        <v>429</v>
      </c>
      <c r="R2" s="322"/>
      <c r="S2" s="208"/>
      <c r="T2" s="321" t="s">
        <v>363</v>
      </c>
      <c r="U2" s="322"/>
    </row>
    <row r="3" spans="2:21" ht="29" x14ac:dyDescent="0.35">
      <c r="B3" s="324"/>
      <c r="C3" s="323"/>
      <c r="D3" s="211"/>
      <c r="E3" s="209" t="s">
        <v>339</v>
      </c>
      <c r="F3" s="210" t="s">
        <v>340</v>
      </c>
      <c r="G3" s="211"/>
      <c r="H3" s="209" t="s">
        <v>339</v>
      </c>
      <c r="I3" s="210" t="s">
        <v>340</v>
      </c>
      <c r="J3" s="208"/>
      <c r="K3" s="209" t="s">
        <v>339</v>
      </c>
      <c r="L3" s="210" t="s">
        <v>340</v>
      </c>
      <c r="M3" s="208"/>
      <c r="N3" s="209" t="s">
        <v>339</v>
      </c>
      <c r="O3" s="210" t="s">
        <v>340</v>
      </c>
      <c r="P3" s="208"/>
      <c r="Q3" s="209" t="s">
        <v>339</v>
      </c>
      <c r="R3" s="210" t="s">
        <v>340</v>
      </c>
      <c r="S3" s="208"/>
      <c r="T3" s="209" t="s">
        <v>339</v>
      </c>
      <c r="U3" s="210" t="s">
        <v>340</v>
      </c>
    </row>
    <row r="4" spans="2:21" x14ac:dyDescent="0.35">
      <c r="B4" s="157" t="s">
        <v>346</v>
      </c>
      <c r="C4" s="179" t="s">
        <v>341</v>
      </c>
      <c r="D4" s="158"/>
      <c r="E4" s="157"/>
      <c r="F4" s="198"/>
      <c r="G4" s="158"/>
      <c r="H4" s="157"/>
      <c r="I4" s="198"/>
      <c r="K4" s="157"/>
      <c r="L4" s="198"/>
      <c r="N4" s="157"/>
      <c r="O4" s="198"/>
      <c r="Q4" s="157"/>
      <c r="R4" s="198"/>
      <c r="T4" s="157"/>
      <c r="U4" s="198"/>
    </row>
    <row r="5" spans="2:21" x14ac:dyDescent="0.35">
      <c r="B5" s="183" t="s">
        <v>347</v>
      </c>
      <c r="C5" s="184" t="s">
        <v>342</v>
      </c>
      <c r="D5" s="158"/>
      <c r="E5" s="183"/>
      <c r="F5" s="197"/>
      <c r="G5" s="158"/>
      <c r="H5" s="183"/>
      <c r="I5" s="197"/>
      <c r="K5" s="183"/>
      <c r="L5" s="197"/>
      <c r="N5" s="183"/>
      <c r="O5" s="197"/>
      <c r="Q5" s="183"/>
      <c r="R5" s="197"/>
      <c r="T5" s="183"/>
      <c r="U5" s="197"/>
    </row>
    <row r="6" spans="2:21" x14ac:dyDescent="0.35">
      <c r="B6" s="157" t="s">
        <v>348</v>
      </c>
      <c r="C6" s="179" t="s">
        <v>343</v>
      </c>
      <c r="D6" s="158"/>
      <c r="E6" s="157"/>
      <c r="F6" s="198"/>
      <c r="G6" s="158"/>
      <c r="H6" s="157"/>
      <c r="I6" s="198"/>
      <c r="K6" s="157"/>
      <c r="L6" s="198"/>
      <c r="N6" s="157"/>
      <c r="O6" s="198"/>
      <c r="Q6" s="157"/>
      <c r="R6" s="198"/>
      <c r="T6" s="157"/>
      <c r="U6" s="198"/>
    </row>
    <row r="7" spans="2:21" x14ac:dyDescent="0.35">
      <c r="B7" s="183" t="s">
        <v>349</v>
      </c>
      <c r="C7" s="184" t="s">
        <v>344</v>
      </c>
      <c r="D7" s="158"/>
      <c r="E7" s="183"/>
      <c r="F7" s="197"/>
      <c r="G7" s="158"/>
      <c r="H7" s="183"/>
      <c r="I7" s="197"/>
      <c r="K7" s="183"/>
      <c r="L7" s="197"/>
      <c r="N7" s="183"/>
      <c r="O7" s="197"/>
      <c r="Q7" s="183"/>
      <c r="R7" s="197"/>
      <c r="T7" s="183"/>
      <c r="U7" s="197"/>
    </row>
    <row r="8" spans="2:21" x14ac:dyDescent="0.35">
      <c r="B8" s="157" t="s">
        <v>350</v>
      </c>
      <c r="C8" s="179" t="s">
        <v>352</v>
      </c>
      <c r="D8" s="158"/>
      <c r="E8" s="157"/>
      <c r="F8" s="198"/>
      <c r="G8" s="158"/>
      <c r="H8" s="157"/>
      <c r="I8" s="198"/>
      <c r="K8" s="157"/>
      <c r="L8" s="198"/>
      <c r="N8" s="157"/>
      <c r="O8" s="198"/>
      <c r="Q8" s="157"/>
      <c r="R8" s="198"/>
      <c r="T8" s="157"/>
      <c r="U8" s="198"/>
    </row>
    <row r="9" spans="2:21" x14ac:dyDescent="0.35">
      <c r="B9" s="206" t="s">
        <v>431</v>
      </c>
      <c r="C9" s="212" t="s">
        <v>345</v>
      </c>
      <c r="D9" s="158"/>
      <c r="E9" s="206">
        <f>+E7*E8</f>
        <v>0</v>
      </c>
      <c r="F9" s="207">
        <f>+F7*F8</f>
        <v>0</v>
      </c>
      <c r="G9" s="158"/>
      <c r="H9" s="206">
        <f>+H7*H8</f>
        <v>0</v>
      </c>
      <c r="I9" s="207">
        <f>+I7*I8</f>
        <v>0</v>
      </c>
      <c r="K9" s="206">
        <f>+K7*K8</f>
        <v>0</v>
      </c>
      <c r="L9" s="207">
        <f>+L7*L8</f>
        <v>0</v>
      </c>
      <c r="N9" s="206">
        <f>+N7*N8</f>
        <v>0</v>
      </c>
      <c r="O9" s="207">
        <f>+O7*O8</f>
        <v>0</v>
      </c>
      <c r="Q9" s="206">
        <f>+Q7*Q8</f>
        <v>0</v>
      </c>
      <c r="R9" s="207">
        <f>+R7*R8</f>
        <v>0</v>
      </c>
      <c r="T9" s="206">
        <f>+T7*T8</f>
        <v>0</v>
      </c>
      <c r="U9" s="207">
        <f>+U7*U8</f>
        <v>0</v>
      </c>
    </row>
    <row r="10" spans="2:21" x14ac:dyDescent="0.35">
      <c r="B10" s="206" t="s">
        <v>432</v>
      </c>
      <c r="C10" s="212" t="s">
        <v>351</v>
      </c>
      <c r="D10" s="158"/>
      <c r="E10" s="206">
        <f>+E5+E6+E9</f>
        <v>0</v>
      </c>
      <c r="F10" s="207">
        <f t="shared" ref="F10:U10" si="0">+F5+F6+F9</f>
        <v>0</v>
      </c>
      <c r="G10" s="158"/>
      <c r="H10" s="206">
        <f t="shared" si="0"/>
        <v>0</v>
      </c>
      <c r="I10" s="207">
        <f t="shared" si="0"/>
        <v>0</v>
      </c>
      <c r="K10" s="206">
        <f t="shared" si="0"/>
        <v>0</v>
      </c>
      <c r="L10" s="207">
        <f t="shared" si="0"/>
        <v>0</v>
      </c>
      <c r="N10" s="206">
        <f t="shared" si="0"/>
        <v>0</v>
      </c>
      <c r="O10" s="207">
        <f t="shared" si="0"/>
        <v>0</v>
      </c>
      <c r="Q10" s="206">
        <f t="shared" si="0"/>
        <v>0</v>
      </c>
      <c r="R10" s="207">
        <f t="shared" si="0"/>
        <v>0</v>
      </c>
      <c r="T10" s="206">
        <f t="shared" si="0"/>
        <v>0</v>
      </c>
      <c r="U10" s="207">
        <f t="shared" si="0"/>
        <v>0</v>
      </c>
    </row>
    <row r="11" spans="2:21" x14ac:dyDescent="0.35">
      <c r="B11" s="206" t="s">
        <v>433</v>
      </c>
      <c r="C11" s="213" t="s">
        <v>364</v>
      </c>
      <c r="D11" s="158"/>
      <c r="E11" s="206">
        <f>+E4-E10</f>
        <v>0</v>
      </c>
      <c r="F11" s="207">
        <f>+F4-F10</f>
        <v>0</v>
      </c>
      <c r="G11" s="158"/>
      <c r="H11" s="206">
        <f>+H4-H10</f>
        <v>0</v>
      </c>
      <c r="I11" s="207">
        <f>+I4-I10</f>
        <v>0</v>
      </c>
      <c r="K11" s="206">
        <f>+K4-K10</f>
        <v>0</v>
      </c>
      <c r="L11" s="207">
        <f>+L4-L10</f>
        <v>0</v>
      </c>
      <c r="N11" s="206">
        <f>+N4-N10</f>
        <v>0</v>
      </c>
      <c r="O11" s="207">
        <f>+O4-O10</f>
        <v>0</v>
      </c>
      <c r="Q11" s="206">
        <f>+Q4-Q10</f>
        <v>0</v>
      </c>
      <c r="R11" s="207">
        <f>+R4-R10</f>
        <v>0</v>
      </c>
      <c r="T11" s="206">
        <f>+T4-T10</f>
        <v>0</v>
      </c>
      <c r="U11" s="207">
        <f>+U4-U10</f>
        <v>0</v>
      </c>
    </row>
    <row r="12" spans="2:21" x14ac:dyDescent="0.35">
      <c r="B12" s="168"/>
      <c r="E12" s="168"/>
      <c r="F12" s="168"/>
      <c r="H12" s="168"/>
      <c r="I12" s="168"/>
      <c r="K12" s="168"/>
      <c r="L12" s="168"/>
      <c r="N12" s="168"/>
      <c r="O12" s="168"/>
      <c r="Q12" s="168"/>
      <c r="R12" s="168"/>
      <c r="T12" s="168"/>
      <c r="U12" s="168"/>
    </row>
    <row r="13" spans="2:21" x14ac:dyDescent="0.35">
      <c r="B13" s="167" t="s">
        <v>366</v>
      </c>
      <c r="C13" s="215" t="s">
        <v>365</v>
      </c>
      <c r="D13" s="216"/>
      <c r="E13" s="167"/>
      <c r="F13" s="200"/>
      <c r="G13" s="216"/>
      <c r="H13" s="167"/>
      <c r="I13" s="200"/>
      <c r="J13" s="216"/>
      <c r="K13" s="167"/>
      <c r="L13" s="200"/>
      <c r="M13" s="216"/>
      <c r="N13" s="167"/>
      <c r="O13" s="200"/>
      <c r="P13" s="216"/>
      <c r="Q13" s="167"/>
      <c r="R13" s="200"/>
      <c r="S13" s="216"/>
      <c r="T13" s="167"/>
      <c r="U13" s="200"/>
    </row>
    <row r="14" spans="2:21" x14ac:dyDescent="0.35">
      <c r="B14" s="168"/>
      <c r="C14" s="168"/>
      <c r="E14" s="168"/>
      <c r="F14" s="168"/>
      <c r="H14" s="168"/>
      <c r="I14" s="168"/>
      <c r="K14" s="168"/>
      <c r="L14" s="168"/>
      <c r="N14" s="168"/>
      <c r="O14" s="168"/>
      <c r="Q14" s="168"/>
      <c r="R14" s="168"/>
      <c r="T14" s="168"/>
      <c r="U14" s="168"/>
    </row>
    <row r="15" spans="2:21" x14ac:dyDescent="0.35">
      <c r="B15" s="157" t="s">
        <v>358</v>
      </c>
      <c r="C15" s="178" t="s">
        <v>355</v>
      </c>
      <c r="D15" s="158"/>
      <c r="E15" s="325"/>
      <c r="F15" s="326"/>
      <c r="G15" s="158"/>
      <c r="H15" s="325"/>
      <c r="I15" s="326"/>
      <c r="K15" s="325"/>
      <c r="L15" s="326"/>
      <c r="N15" s="325"/>
      <c r="O15" s="326"/>
      <c r="Q15" s="325"/>
      <c r="R15" s="326"/>
      <c r="T15" s="325"/>
      <c r="U15" s="326"/>
    </row>
    <row r="16" spans="2:21" x14ac:dyDescent="0.35">
      <c r="B16" s="183" t="s">
        <v>359</v>
      </c>
      <c r="C16" s="184" t="s">
        <v>357</v>
      </c>
      <c r="D16" s="158"/>
      <c r="E16" s="327"/>
      <c r="F16" s="328"/>
      <c r="G16" s="158"/>
      <c r="H16" s="327"/>
      <c r="I16" s="328"/>
      <c r="K16" s="327"/>
      <c r="L16" s="328"/>
      <c r="N16" s="327"/>
      <c r="O16" s="328"/>
      <c r="Q16" s="327"/>
      <c r="R16" s="328"/>
      <c r="T16" s="327"/>
      <c r="U16" s="328"/>
    </row>
    <row r="17" spans="2:21" x14ac:dyDescent="0.35">
      <c r="B17" s="177" t="s">
        <v>360</v>
      </c>
      <c r="C17" s="180" t="s">
        <v>356</v>
      </c>
      <c r="E17" s="329"/>
      <c r="F17" s="330"/>
      <c r="H17" s="329"/>
      <c r="I17" s="330"/>
      <c r="K17" s="329"/>
      <c r="L17" s="330"/>
      <c r="N17" s="329"/>
      <c r="O17" s="330"/>
      <c r="Q17" s="329"/>
      <c r="R17" s="330"/>
      <c r="T17" s="329"/>
      <c r="U17" s="330"/>
    </row>
  </sheetData>
  <mergeCells count="26">
    <mergeCell ref="T15:U15"/>
    <mergeCell ref="T16:U16"/>
    <mergeCell ref="T17:U17"/>
    <mergeCell ref="K15:L15"/>
    <mergeCell ref="K16:L16"/>
    <mergeCell ref="K17:L17"/>
    <mergeCell ref="N15:O15"/>
    <mergeCell ref="N16:O16"/>
    <mergeCell ref="N17:O17"/>
    <mergeCell ref="Q15:R15"/>
    <mergeCell ref="Q16:R16"/>
    <mergeCell ref="Q17:R17"/>
    <mergeCell ref="E15:F15"/>
    <mergeCell ref="E16:F16"/>
    <mergeCell ref="E17:F17"/>
    <mergeCell ref="H15:I15"/>
    <mergeCell ref="H16:I16"/>
    <mergeCell ref="H17:I17"/>
    <mergeCell ref="T2:U2"/>
    <mergeCell ref="C2:C3"/>
    <mergeCell ref="B2:B3"/>
    <mergeCell ref="E2:F2"/>
    <mergeCell ref="H2:I2"/>
    <mergeCell ref="K2:L2"/>
    <mergeCell ref="N2:O2"/>
    <mergeCell ref="Q2:R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fitToWidth="2" orientation="landscape" r:id="rId1"/>
  <colBreaks count="1" manualBreakCount="1">
    <brk id="13" min="1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A93B0-042C-4305-90BF-03374FFEA2F8}">
  <sheetPr>
    <tabColor rgb="FF92D050"/>
    <pageSetUpPr fitToPage="1"/>
  </sheetPr>
  <dimension ref="B1:Z3"/>
  <sheetViews>
    <sheetView showGridLines="0" zoomScale="55" zoomScaleNormal="55" workbookViewId="0">
      <selection activeCell="A3" sqref="A3:Z3"/>
    </sheetView>
  </sheetViews>
  <sheetFormatPr defaultRowHeight="14.5" x14ac:dyDescent="0.35"/>
  <cols>
    <col min="2" max="2" width="13.7265625" bestFit="1" customWidth="1"/>
    <col min="3" max="3" width="13" customWidth="1"/>
    <col min="4" max="4" width="3.453125" customWidth="1"/>
    <col min="5" max="5" width="11.54296875" bestFit="1" customWidth="1"/>
    <col min="6" max="6" width="12.54296875" customWidth="1"/>
    <col min="7" max="7" width="3.453125" customWidth="1"/>
    <col min="8" max="8" width="12.453125" customWidth="1"/>
    <col min="9" max="9" width="12.1796875" customWidth="1"/>
    <col min="10" max="10" width="8" bestFit="1" customWidth="1"/>
    <col min="11" max="11" width="11.26953125" customWidth="1"/>
    <col min="12" max="12" width="14.54296875" customWidth="1"/>
    <col min="13" max="13" width="11.1796875" customWidth="1"/>
    <col min="14" max="14" width="20.7265625" customWidth="1"/>
    <col min="15" max="16" width="14.7265625" customWidth="1"/>
    <col min="17" max="17" width="21.1796875" bestFit="1" customWidth="1"/>
    <col min="18" max="18" width="3.453125" customWidth="1"/>
    <col min="19" max="21" width="10.453125" customWidth="1"/>
    <col min="22" max="22" width="16.26953125" customWidth="1"/>
    <col min="23" max="23" width="13.54296875" customWidth="1"/>
    <col min="24" max="24" width="13.81640625" customWidth="1"/>
    <col min="25" max="25" width="10.453125" customWidth="1"/>
    <col min="26" max="26" width="13.81640625" customWidth="1"/>
  </cols>
  <sheetData>
    <row r="1" spans="2:26" x14ac:dyDescent="0.35">
      <c r="B1" s="272" t="s">
        <v>28</v>
      </c>
      <c r="C1" s="273"/>
      <c r="E1" s="272" t="s">
        <v>29</v>
      </c>
      <c r="F1" s="274"/>
      <c r="G1" s="216"/>
      <c r="H1" s="272" t="s">
        <v>30</v>
      </c>
      <c r="I1" s="275"/>
      <c r="J1" s="275"/>
      <c r="K1" s="275"/>
      <c r="L1" s="275"/>
      <c r="M1" s="275"/>
      <c r="N1" s="275"/>
      <c r="O1" s="275"/>
      <c r="P1" s="274"/>
      <c r="Q1" s="273"/>
      <c r="S1" s="272" t="s">
        <v>384</v>
      </c>
      <c r="T1" s="275"/>
      <c r="U1" s="275"/>
      <c r="V1" s="275"/>
      <c r="W1" s="275"/>
      <c r="X1" s="275"/>
      <c r="Y1" s="275"/>
      <c r="Z1" s="273"/>
    </row>
    <row r="2" spans="2:26" ht="42.65" customHeight="1" x14ac:dyDescent="0.35">
      <c r="B2" s="235" t="s">
        <v>18</v>
      </c>
      <c r="C2" s="237" t="s">
        <v>26</v>
      </c>
      <c r="E2" s="235" t="s">
        <v>10</v>
      </c>
      <c r="F2" s="242" t="s">
        <v>14</v>
      </c>
      <c r="G2" s="216"/>
      <c r="H2" s="235" t="s">
        <v>19</v>
      </c>
      <c r="I2" s="236" t="s">
        <v>20</v>
      </c>
      <c r="J2" s="236" t="s">
        <v>21</v>
      </c>
      <c r="K2" s="236" t="s">
        <v>22</v>
      </c>
      <c r="L2" s="236" t="s">
        <v>23</v>
      </c>
      <c r="M2" s="236" t="s">
        <v>247</v>
      </c>
      <c r="N2" s="236" t="s">
        <v>389</v>
      </c>
      <c r="O2" s="236" t="s">
        <v>243</v>
      </c>
      <c r="P2" s="237" t="s">
        <v>27</v>
      </c>
      <c r="Q2" s="237" t="s">
        <v>248</v>
      </c>
      <c r="S2" s="235" t="s">
        <v>11</v>
      </c>
      <c r="T2" s="236" t="s">
        <v>12</v>
      </c>
      <c r="U2" s="236" t="s">
        <v>13</v>
      </c>
      <c r="V2" s="236" t="s">
        <v>385</v>
      </c>
      <c r="W2" s="236" t="s">
        <v>399</v>
      </c>
      <c r="X2" s="236" t="s">
        <v>387</v>
      </c>
      <c r="Y2" s="236" t="s">
        <v>386</v>
      </c>
      <c r="Z2" s="237" t="s">
        <v>15</v>
      </c>
    </row>
    <row r="3" spans="2:26" x14ac:dyDescent="0.35">
      <c r="B3" s="238"/>
      <c r="C3" s="239"/>
      <c r="E3" s="238"/>
      <c r="F3" s="240"/>
      <c r="G3" s="216"/>
      <c r="H3" s="238"/>
      <c r="I3" s="241"/>
      <c r="J3" s="241"/>
      <c r="K3" s="241"/>
      <c r="L3" s="241"/>
      <c r="M3" s="241"/>
      <c r="N3" s="243"/>
      <c r="O3" s="241"/>
      <c r="P3" s="234"/>
      <c r="Q3" s="234"/>
      <c r="S3" s="232"/>
      <c r="T3" s="233"/>
      <c r="U3" s="233"/>
      <c r="V3" s="233"/>
      <c r="W3" s="233"/>
      <c r="X3" s="233"/>
      <c r="Y3" s="233"/>
      <c r="Z3" s="234"/>
    </row>
  </sheetData>
  <mergeCells count="4">
    <mergeCell ref="B1:C1"/>
    <mergeCell ref="E1:F1"/>
    <mergeCell ref="H1:Q1"/>
    <mergeCell ref="S1:Z1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27DC7-AE52-4B94-9D1B-F15461F776EE}">
  <sheetPr>
    <tabColor rgb="FF92D050"/>
    <pageSetUpPr fitToPage="1"/>
  </sheetPr>
  <dimension ref="B1:X3"/>
  <sheetViews>
    <sheetView showGridLines="0" zoomScale="70" zoomScaleNormal="70" workbookViewId="0">
      <selection activeCell="C8" sqref="C8"/>
    </sheetView>
  </sheetViews>
  <sheetFormatPr defaultRowHeight="14.5" x14ac:dyDescent="0.35"/>
  <cols>
    <col min="2" max="2" width="16.453125" bestFit="1" customWidth="1"/>
    <col min="3" max="3" width="16.453125" customWidth="1"/>
    <col min="4" max="4" width="16" customWidth="1"/>
    <col min="5" max="5" width="21.26953125" customWidth="1"/>
    <col min="6" max="6" width="20.81640625" customWidth="1"/>
    <col min="7" max="7" width="9.54296875" bestFit="1" customWidth="1"/>
    <col min="8" max="8" width="1.81640625" customWidth="1"/>
    <col min="9" max="15" width="11" customWidth="1"/>
    <col min="16" max="16" width="2" customWidth="1"/>
    <col min="17" max="19" width="10.453125" customWidth="1"/>
    <col min="20" max="20" width="16.26953125" customWidth="1"/>
    <col min="21" max="21" width="13.54296875" customWidth="1"/>
    <col min="22" max="22" width="14.54296875" customWidth="1"/>
    <col min="23" max="23" width="10.453125" customWidth="1"/>
    <col min="24" max="24" width="13.81640625" customWidth="1"/>
  </cols>
  <sheetData>
    <row r="1" spans="2:24" x14ac:dyDescent="0.35">
      <c r="I1" s="276" t="s">
        <v>424</v>
      </c>
      <c r="J1" s="277"/>
      <c r="K1" s="277"/>
      <c r="L1" s="277"/>
      <c r="M1" s="277"/>
      <c r="N1" s="277"/>
      <c r="O1" s="278"/>
      <c r="Q1" s="272" t="s">
        <v>384</v>
      </c>
      <c r="R1" s="275"/>
      <c r="S1" s="275"/>
      <c r="T1" s="275"/>
      <c r="U1" s="275"/>
      <c r="V1" s="275"/>
      <c r="W1" s="275"/>
      <c r="X1" s="273"/>
    </row>
    <row r="2" spans="2:24" ht="36" customHeight="1" x14ac:dyDescent="0.35">
      <c r="B2" s="8" t="s">
        <v>37</v>
      </c>
      <c r="C2" s="8" t="s">
        <v>31</v>
      </c>
      <c r="D2" s="8" t="s">
        <v>16</v>
      </c>
      <c r="E2" s="8" t="s">
        <v>400</v>
      </c>
      <c r="F2" s="8" t="s">
        <v>434</v>
      </c>
      <c r="G2" s="9" t="s">
        <v>44</v>
      </c>
      <c r="H2" s="208"/>
      <c r="I2" s="8" t="s">
        <v>2</v>
      </c>
      <c r="J2" s="8" t="s">
        <v>3</v>
      </c>
      <c r="K2" s="8" t="s">
        <v>4</v>
      </c>
      <c r="L2" s="8" t="s">
        <v>5</v>
      </c>
      <c r="M2" s="8" t="s">
        <v>6</v>
      </c>
      <c r="N2" s="8" t="s">
        <v>7</v>
      </c>
      <c r="O2" s="8" t="s">
        <v>96</v>
      </c>
      <c r="P2" s="208"/>
      <c r="Q2" s="235" t="s">
        <v>11</v>
      </c>
      <c r="R2" s="236" t="s">
        <v>12</v>
      </c>
      <c r="S2" s="236" t="s">
        <v>13</v>
      </c>
      <c r="T2" s="236" t="s">
        <v>385</v>
      </c>
      <c r="U2" s="236" t="s">
        <v>388</v>
      </c>
      <c r="V2" s="236" t="s">
        <v>387</v>
      </c>
      <c r="W2" s="236" t="s">
        <v>386</v>
      </c>
      <c r="X2" s="237" t="s">
        <v>15</v>
      </c>
    </row>
    <row r="3" spans="2:24" x14ac:dyDescent="0.35">
      <c r="B3" s="7"/>
      <c r="C3" s="7"/>
      <c r="D3" s="7"/>
      <c r="E3" s="7"/>
      <c r="F3" s="7"/>
      <c r="G3" s="7"/>
      <c r="I3" s="7"/>
      <c r="J3" s="7"/>
      <c r="K3" s="7"/>
      <c r="L3" s="7"/>
      <c r="M3" s="7"/>
      <c r="N3" s="7"/>
      <c r="O3" s="7"/>
      <c r="Q3" s="232"/>
      <c r="R3" s="233"/>
      <c r="S3" s="233"/>
      <c r="T3" s="233"/>
      <c r="U3" s="233"/>
      <c r="V3" s="233"/>
      <c r="W3" s="233"/>
      <c r="X3" s="234"/>
    </row>
  </sheetData>
  <mergeCells count="2">
    <mergeCell ref="I1:O1"/>
    <mergeCell ref="Q1:X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074E7-F396-4C58-880D-BE6ADF7DB222}">
  <sheetPr>
    <tabColor rgb="FF92D050"/>
    <pageSetUpPr fitToPage="1"/>
  </sheetPr>
  <dimension ref="B1:W3"/>
  <sheetViews>
    <sheetView showGridLines="0" zoomScale="70" zoomScaleNormal="70" workbookViewId="0">
      <selection activeCell="E2" sqref="E2"/>
    </sheetView>
  </sheetViews>
  <sheetFormatPr defaultRowHeight="14.5" x14ac:dyDescent="0.35"/>
  <cols>
    <col min="2" max="3" width="22.1796875" customWidth="1"/>
    <col min="4" max="4" width="18.453125" customWidth="1"/>
    <col min="5" max="5" width="22.1796875" customWidth="1"/>
    <col min="6" max="6" width="9.54296875" customWidth="1"/>
    <col min="7" max="7" width="3.453125" customWidth="1"/>
    <col min="15" max="15" width="3" customWidth="1"/>
    <col min="16" max="18" width="10.453125" customWidth="1"/>
    <col min="19" max="19" width="16.26953125" customWidth="1"/>
    <col min="20" max="20" width="13.54296875" customWidth="1"/>
    <col min="21" max="21" width="14.54296875" customWidth="1"/>
    <col min="22" max="22" width="10.453125" customWidth="1"/>
    <col min="23" max="23" width="13.81640625" customWidth="1"/>
  </cols>
  <sheetData>
    <row r="1" spans="2:23" x14ac:dyDescent="0.35">
      <c r="H1" s="276" t="s">
        <v>424</v>
      </c>
      <c r="I1" s="277"/>
      <c r="J1" s="277"/>
      <c r="K1" s="277"/>
      <c r="L1" s="277"/>
      <c r="M1" s="277"/>
      <c r="N1" s="278"/>
      <c r="P1" s="279" t="s">
        <v>384</v>
      </c>
      <c r="Q1" s="280"/>
      <c r="R1" s="280"/>
      <c r="S1" s="280"/>
      <c r="T1" s="280"/>
      <c r="U1" s="280"/>
      <c r="V1" s="280"/>
      <c r="W1" s="281"/>
    </row>
    <row r="2" spans="2:23" ht="43.5" x14ac:dyDescent="0.35">
      <c r="B2" s="8" t="s">
        <v>37</v>
      </c>
      <c r="C2" s="8" t="s">
        <v>31</v>
      </c>
      <c r="D2" s="8" t="s">
        <v>17</v>
      </c>
      <c r="E2" s="8" t="s">
        <v>434</v>
      </c>
      <c r="F2" s="8" t="s">
        <v>44</v>
      </c>
      <c r="G2" s="208"/>
      <c r="H2" s="8" t="s">
        <v>2</v>
      </c>
      <c r="I2" s="8" t="s">
        <v>3</v>
      </c>
      <c r="J2" s="8" t="s">
        <v>4</v>
      </c>
      <c r="K2" s="8" t="s">
        <v>5</v>
      </c>
      <c r="L2" s="8" t="s">
        <v>6</v>
      </c>
      <c r="M2" s="8" t="s">
        <v>7</v>
      </c>
      <c r="N2" s="8" t="s">
        <v>96</v>
      </c>
      <c r="O2" s="208"/>
      <c r="P2" s="235" t="s">
        <v>11</v>
      </c>
      <c r="Q2" s="236" t="s">
        <v>12</v>
      </c>
      <c r="R2" s="236" t="s">
        <v>13</v>
      </c>
      <c r="S2" s="236" t="s">
        <v>385</v>
      </c>
      <c r="T2" s="236" t="s">
        <v>388</v>
      </c>
      <c r="U2" s="236" t="s">
        <v>387</v>
      </c>
      <c r="V2" s="236" t="s">
        <v>386</v>
      </c>
      <c r="W2" s="237" t="s">
        <v>15</v>
      </c>
    </row>
    <row r="3" spans="2:23" x14ac:dyDescent="0.35">
      <c r="B3" s="7"/>
      <c r="C3" s="7"/>
      <c r="D3" s="7"/>
      <c r="E3" s="7"/>
      <c r="F3" s="4"/>
      <c r="H3" s="4"/>
      <c r="I3" s="4"/>
      <c r="J3" s="4"/>
      <c r="K3" s="4"/>
      <c r="L3" s="4"/>
      <c r="M3" s="4"/>
      <c r="N3" s="4"/>
      <c r="P3" s="232"/>
      <c r="Q3" s="233"/>
      <c r="R3" s="233"/>
      <c r="S3" s="233"/>
      <c r="T3" s="233"/>
      <c r="U3" s="233"/>
      <c r="V3" s="233"/>
      <c r="W3" s="234"/>
    </row>
  </sheetData>
  <mergeCells count="2">
    <mergeCell ref="H1:N1"/>
    <mergeCell ref="P1:W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22FE3-4D39-4788-B4A5-2D36617CD529}">
  <sheetPr>
    <tabColor rgb="FF92D050"/>
  </sheetPr>
  <dimension ref="A1:AH195"/>
  <sheetViews>
    <sheetView showGridLines="0" zoomScale="70" zoomScaleNormal="70" zoomScaleSheetLayoutView="40" workbookViewId="0">
      <pane xSplit="2" ySplit="2" topLeftCell="C3" activePane="bottomRight" state="frozen"/>
      <selection activeCell="B13" sqref="B13"/>
      <selection pane="topRight" activeCell="B13" sqref="B13"/>
      <selection pane="bottomLeft" activeCell="B13" sqref="B13"/>
      <selection pane="bottomRight" activeCell="B1" sqref="B1:B2"/>
    </sheetView>
  </sheetViews>
  <sheetFormatPr defaultRowHeight="14.5" outlineLevelRow="1" x14ac:dyDescent="0.35"/>
  <cols>
    <col min="1" max="1" width="17.81640625" style="114" bestFit="1" customWidth="1"/>
    <col min="2" max="2" width="55.453125" bestFit="1" customWidth="1"/>
    <col min="3" max="9" width="12.453125" customWidth="1"/>
    <col min="11" max="17" width="12.453125" customWidth="1"/>
    <col min="20" max="20" width="10" bestFit="1" customWidth="1"/>
  </cols>
  <sheetData>
    <row r="1" spans="1:34" x14ac:dyDescent="0.35">
      <c r="A1"/>
      <c r="B1" s="271" t="s">
        <v>369</v>
      </c>
      <c r="C1" s="132" t="s">
        <v>275</v>
      </c>
      <c r="D1" s="132"/>
      <c r="E1" s="132"/>
      <c r="F1" s="132"/>
      <c r="G1" s="132"/>
      <c r="H1" s="132"/>
      <c r="I1" s="133"/>
      <c r="K1" s="132" t="s">
        <v>276</v>
      </c>
      <c r="L1" s="132"/>
      <c r="M1" s="132" t="s">
        <v>36</v>
      </c>
      <c r="N1" s="132"/>
      <c r="O1" s="132"/>
      <c r="P1" s="132"/>
      <c r="Q1" s="133"/>
    </row>
    <row r="2" spans="1:34" x14ac:dyDescent="0.35">
      <c r="A2" s="134" t="s">
        <v>133</v>
      </c>
      <c r="B2" s="270" t="s">
        <v>104</v>
      </c>
      <c r="C2" s="131" t="s">
        <v>0</v>
      </c>
      <c r="D2" s="131" t="s">
        <v>132</v>
      </c>
      <c r="E2" s="131" t="s">
        <v>4</v>
      </c>
      <c r="F2" s="131" t="s">
        <v>5</v>
      </c>
      <c r="G2" s="131" t="s">
        <v>6</v>
      </c>
      <c r="H2" s="131" t="s">
        <v>7</v>
      </c>
      <c r="I2" s="131" t="s">
        <v>96</v>
      </c>
      <c r="K2" s="120" t="s">
        <v>0</v>
      </c>
      <c r="L2" s="120" t="s">
        <v>132</v>
      </c>
      <c r="M2" s="120" t="s">
        <v>4</v>
      </c>
      <c r="N2" s="120" t="s">
        <v>5</v>
      </c>
      <c r="O2" s="120" t="s">
        <v>6</v>
      </c>
      <c r="P2" s="120" t="s">
        <v>7</v>
      </c>
      <c r="Q2" s="121" t="s">
        <v>96</v>
      </c>
    </row>
    <row r="3" spans="1:34" ht="10" customHeight="1" x14ac:dyDescent="0.35"/>
    <row r="4" spans="1:34" x14ac:dyDescent="0.35">
      <c r="A4" s="282" t="s">
        <v>177</v>
      </c>
      <c r="B4" s="6" t="s">
        <v>98</v>
      </c>
      <c r="C4" s="1"/>
      <c r="D4" s="1"/>
      <c r="E4" s="1"/>
      <c r="F4" s="1"/>
      <c r="G4" s="1"/>
      <c r="H4" s="1"/>
      <c r="I4" s="1"/>
      <c r="K4" s="148">
        <f t="shared" ref="K4:K12" si="0">+C4</f>
        <v>0</v>
      </c>
      <c r="L4" s="148">
        <f t="shared" ref="L4:Q4" si="1">+D4</f>
        <v>0</v>
      </c>
      <c r="M4" s="148">
        <f t="shared" si="1"/>
        <v>0</v>
      </c>
      <c r="N4" s="148">
        <f t="shared" si="1"/>
        <v>0</v>
      </c>
      <c r="O4" s="148">
        <f t="shared" si="1"/>
        <v>0</v>
      </c>
      <c r="P4" s="148">
        <f t="shared" si="1"/>
        <v>0</v>
      </c>
      <c r="Q4" s="148">
        <f t="shared" si="1"/>
        <v>0</v>
      </c>
    </row>
    <row r="5" spans="1:34" x14ac:dyDescent="0.35">
      <c r="A5" s="282"/>
      <c r="B5" s="115" t="s">
        <v>99</v>
      </c>
      <c r="C5" s="113"/>
      <c r="D5" s="113"/>
      <c r="E5" s="113"/>
      <c r="F5" s="113"/>
      <c r="G5" s="113"/>
      <c r="H5" s="113"/>
      <c r="I5" s="113"/>
      <c r="K5" s="148">
        <f t="shared" si="0"/>
        <v>0</v>
      </c>
      <c r="L5" s="148">
        <f t="shared" ref="L5" si="2">+D5</f>
        <v>0</v>
      </c>
      <c r="M5" s="148">
        <f t="shared" ref="M5" si="3">+E5</f>
        <v>0</v>
      </c>
      <c r="N5" s="148">
        <f t="shared" ref="N5" si="4">+F5</f>
        <v>0</v>
      </c>
      <c r="O5" s="148">
        <f t="shared" ref="O5" si="5">+G5</f>
        <v>0</v>
      </c>
      <c r="P5" s="148">
        <f t="shared" ref="P5" si="6">+H5</f>
        <v>0</v>
      </c>
      <c r="Q5" s="148">
        <f t="shared" ref="Q5" si="7">+I5</f>
        <v>0</v>
      </c>
    </row>
    <row r="6" spans="1:34" x14ac:dyDescent="0.35">
      <c r="A6" s="282"/>
      <c r="B6" s="6" t="s">
        <v>295</v>
      </c>
      <c r="C6" s="128"/>
      <c r="D6" s="128"/>
      <c r="E6" s="128"/>
      <c r="F6" s="128"/>
      <c r="G6" s="128"/>
      <c r="H6" s="128"/>
      <c r="I6" s="128"/>
      <c r="K6" s="128"/>
      <c r="L6" s="128"/>
      <c r="M6" s="128"/>
      <c r="N6" s="128"/>
      <c r="O6" s="128"/>
      <c r="P6" s="128"/>
      <c r="Q6" s="128"/>
    </row>
    <row r="7" spans="1:34" x14ac:dyDescent="0.35">
      <c r="A7" s="282"/>
      <c r="B7" s="6" t="s">
        <v>293</v>
      </c>
      <c r="C7" s="129"/>
      <c r="D7" s="129"/>
      <c r="E7" s="129"/>
      <c r="F7" s="129"/>
      <c r="G7" s="129"/>
      <c r="H7" s="129"/>
      <c r="I7" s="129"/>
      <c r="K7" s="147">
        <f t="shared" ref="K7:K8" si="8">+C7</f>
        <v>0</v>
      </c>
      <c r="L7" s="147">
        <f t="shared" ref="L7:L8" si="9">+D7</f>
        <v>0</v>
      </c>
      <c r="M7" s="147">
        <f t="shared" ref="M7:M8" si="10">+E7</f>
        <v>0</v>
      </c>
      <c r="N7" s="147">
        <f t="shared" ref="N7:N8" si="11">+F7</f>
        <v>0</v>
      </c>
      <c r="O7" s="147">
        <f t="shared" ref="O7:O8" si="12">+G7</f>
        <v>0</v>
      </c>
      <c r="P7" s="147">
        <f t="shared" ref="P7:P8" si="13">+H7</f>
        <v>0</v>
      </c>
      <c r="Q7" s="147">
        <f t="shared" ref="Q7:Q8" si="14">+I7</f>
        <v>0</v>
      </c>
    </row>
    <row r="8" spans="1:34" x14ac:dyDescent="0.35">
      <c r="A8" s="282"/>
      <c r="B8" s="115" t="s">
        <v>294</v>
      </c>
      <c r="C8" s="130"/>
      <c r="D8" s="130"/>
      <c r="E8" s="130"/>
      <c r="F8" s="130"/>
      <c r="G8" s="130"/>
      <c r="H8" s="130"/>
      <c r="I8" s="130"/>
      <c r="K8" s="225">
        <f t="shared" si="8"/>
        <v>0</v>
      </c>
      <c r="L8" s="225">
        <f t="shared" si="9"/>
        <v>0</v>
      </c>
      <c r="M8" s="225">
        <f t="shared" si="10"/>
        <v>0</v>
      </c>
      <c r="N8" s="225">
        <f t="shared" si="11"/>
        <v>0</v>
      </c>
      <c r="O8" s="225">
        <f t="shared" si="12"/>
        <v>0</v>
      </c>
      <c r="P8" s="225">
        <f t="shared" si="13"/>
        <v>0</v>
      </c>
      <c r="Q8" s="225">
        <f t="shared" si="14"/>
        <v>0</v>
      </c>
    </row>
    <row r="9" spans="1:34" x14ac:dyDescent="0.35">
      <c r="A9" s="282"/>
      <c r="B9" s="109" t="s">
        <v>442</v>
      </c>
      <c r="C9" s="109"/>
      <c r="D9" s="109">
        <f>+D6+D7</f>
        <v>0</v>
      </c>
      <c r="E9" s="109">
        <f t="shared" ref="E9:I9" si="15">+E6+E7</f>
        <v>0</v>
      </c>
      <c r="F9" s="109">
        <f t="shared" si="15"/>
        <v>0</v>
      </c>
      <c r="G9" s="109">
        <f t="shared" si="15"/>
        <v>0</v>
      </c>
      <c r="H9" s="109">
        <f t="shared" si="15"/>
        <v>0</v>
      </c>
      <c r="I9" s="109">
        <f t="shared" si="15"/>
        <v>0</v>
      </c>
      <c r="K9" s="109"/>
      <c r="L9" s="109">
        <f t="shared" ref="L9:Q9" si="16">+L6+L7</f>
        <v>0</v>
      </c>
      <c r="M9" s="109">
        <f t="shared" si="16"/>
        <v>0</v>
      </c>
      <c r="N9" s="109">
        <f t="shared" si="16"/>
        <v>0</v>
      </c>
      <c r="O9" s="109">
        <f t="shared" si="16"/>
        <v>0</v>
      </c>
      <c r="P9" s="109">
        <f t="shared" si="16"/>
        <v>0</v>
      </c>
      <c r="Q9" s="109">
        <f t="shared" si="16"/>
        <v>0</v>
      </c>
    </row>
    <row r="10" spans="1:34" x14ac:dyDescent="0.35">
      <c r="A10" s="282"/>
      <c r="B10" s="109" t="s">
        <v>443</v>
      </c>
      <c r="C10" s="109"/>
      <c r="D10" s="109">
        <f>+D9</f>
        <v>0</v>
      </c>
      <c r="E10" s="109">
        <f>+D10*(1+E9)+E9</f>
        <v>0</v>
      </c>
      <c r="F10" s="109">
        <f t="shared" ref="F10:I10" si="17">+E10*(1+F9)+F9</f>
        <v>0</v>
      </c>
      <c r="G10" s="109">
        <f t="shared" si="17"/>
        <v>0</v>
      </c>
      <c r="H10" s="109">
        <f t="shared" si="17"/>
        <v>0</v>
      </c>
      <c r="I10" s="109">
        <f t="shared" si="17"/>
        <v>0</v>
      </c>
      <c r="K10" s="109"/>
      <c r="L10" s="109">
        <f>+L9</f>
        <v>0</v>
      </c>
      <c r="M10" s="109">
        <f>+L10*(1+M9)+M9</f>
        <v>0</v>
      </c>
      <c r="N10" s="109">
        <f t="shared" ref="N10" si="18">+M10*(1+N9)+N9</f>
        <v>0</v>
      </c>
      <c r="O10" s="109">
        <f t="shared" ref="O10" si="19">+N10*(1+O9)+O9</f>
        <v>0</v>
      </c>
      <c r="P10" s="109">
        <f t="shared" ref="P10" si="20">+O10*(1+P9)+P9</f>
        <v>0</v>
      </c>
      <c r="Q10" s="109">
        <f t="shared" ref="Q10" si="21">+P10*(1+Q9)+Q9</f>
        <v>0</v>
      </c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</row>
    <row r="11" spans="1:34" x14ac:dyDescent="0.35">
      <c r="A11" s="282"/>
      <c r="B11" s="115" t="s">
        <v>38</v>
      </c>
      <c r="C11" s="126"/>
      <c r="D11" s="126"/>
      <c r="E11" s="126"/>
      <c r="F11" s="126"/>
      <c r="G11" s="126"/>
      <c r="H11" s="126"/>
      <c r="I11" s="126"/>
      <c r="K11" s="148">
        <f t="shared" ref="K11:K13" si="22">+C11</f>
        <v>0</v>
      </c>
      <c r="L11" s="148">
        <f t="shared" ref="L11" si="23">+D11</f>
        <v>0</v>
      </c>
      <c r="M11" s="148">
        <f t="shared" ref="M11" si="24">+E11</f>
        <v>0</v>
      </c>
      <c r="N11" s="148">
        <f t="shared" ref="N11" si="25">+F11</f>
        <v>0</v>
      </c>
      <c r="O11" s="148">
        <f t="shared" ref="O11" si="26">+G11</f>
        <v>0</v>
      </c>
      <c r="P11" s="148">
        <f t="shared" ref="P11" si="27">+H11</f>
        <v>0</v>
      </c>
      <c r="Q11" s="148">
        <f t="shared" ref="Q11" si="28">+I11</f>
        <v>0</v>
      </c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6"/>
    </row>
    <row r="12" spans="1:34" x14ac:dyDescent="0.35">
      <c r="A12" s="282"/>
      <c r="B12" s="6" t="s">
        <v>246</v>
      </c>
      <c r="C12" s="111" t="s">
        <v>25</v>
      </c>
      <c r="D12" s="111" t="str">
        <f>+C12</f>
        <v>NO</v>
      </c>
      <c r="E12" s="111" t="str">
        <f t="shared" ref="E12:I12" si="29">+D12</f>
        <v>NO</v>
      </c>
      <c r="F12" s="111" t="str">
        <f t="shared" si="29"/>
        <v>NO</v>
      </c>
      <c r="G12" s="111" t="str">
        <f t="shared" si="29"/>
        <v>NO</v>
      </c>
      <c r="H12" s="111" t="str">
        <f t="shared" si="29"/>
        <v>NO</v>
      </c>
      <c r="I12" s="111" t="str">
        <f t="shared" si="29"/>
        <v>NO</v>
      </c>
      <c r="K12" s="148" t="str">
        <f t="shared" si="0"/>
        <v>NO</v>
      </c>
      <c r="L12" s="148" t="str">
        <f t="shared" ref="L12:L19" si="30">+D12</f>
        <v>NO</v>
      </c>
      <c r="M12" s="148" t="str">
        <f t="shared" ref="M12:M19" si="31">+E12</f>
        <v>NO</v>
      </c>
      <c r="N12" s="148" t="str">
        <f t="shared" ref="N12:N19" si="32">+F12</f>
        <v>NO</v>
      </c>
      <c r="O12" s="148" t="str">
        <f t="shared" ref="O12:O19" si="33">+G12</f>
        <v>NO</v>
      </c>
      <c r="P12" s="148" t="str">
        <f t="shared" ref="P12:P19" si="34">+H12</f>
        <v>NO</v>
      </c>
      <c r="Q12" s="148" t="str">
        <f t="shared" ref="Q12:Q19" si="35">+I12</f>
        <v>NO</v>
      </c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6"/>
    </row>
    <row r="13" spans="1:34" x14ac:dyDescent="0.35">
      <c r="A13" s="282"/>
      <c r="B13" s="6" t="s">
        <v>100</v>
      </c>
      <c r="C13" s="127"/>
      <c r="D13" s="111" t="e">
        <f t="shared" ref="D13:I13" si="36">+IF(D12="si",$C13*(1+(D11/$C11-1)*D8)*(1+D10),C13*(1+(D11/C11-1)*D8)*(1+D6+D7))</f>
        <v>#DIV/0!</v>
      </c>
      <c r="E13" s="111" t="e">
        <f t="shared" si="36"/>
        <v>#DIV/0!</v>
      </c>
      <c r="F13" s="111" t="e">
        <f t="shared" si="36"/>
        <v>#DIV/0!</v>
      </c>
      <c r="G13" s="111" t="e">
        <f t="shared" si="36"/>
        <v>#DIV/0!</v>
      </c>
      <c r="H13" s="111" t="e">
        <f t="shared" si="36"/>
        <v>#DIV/0!</v>
      </c>
      <c r="I13" s="111" t="e">
        <f t="shared" si="36"/>
        <v>#DIV/0!</v>
      </c>
      <c r="K13" s="148">
        <f t="shared" si="22"/>
        <v>0</v>
      </c>
      <c r="L13" s="111" t="e">
        <f t="shared" ref="L13:Q13" si="37">+IF(L12="si",$K13*(1+(L11/$K11-1)*L8)*(1+L10),K13*(1+(L11/K11-1)*L8)*(1+L6+L7))</f>
        <v>#DIV/0!</v>
      </c>
      <c r="M13" s="111" t="e">
        <f t="shared" si="37"/>
        <v>#DIV/0!</v>
      </c>
      <c r="N13" s="111" t="e">
        <f t="shared" si="37"/>
        <v>#DIV/0!</v>
      </c>
      <c r="O13" s="111" t="e">
        <f t="shared" si="37"/>
        <v>#DIV/0!</v>
      </c>
      <c r="P13" s="111" t="e">
        <f t="shared" si="37"/>
        <v>#DIV/0!</v>
      </c>
      <c r="Q13" s="111" t="e">
        <f t="shared" si="37"/>
        <v>#DIV/0!</v>
      </c>
      <c r="S13" s="226"/>
      <c r="T13" s="226"/>
      <c r="U13" s="226"/>
      <c r="V13" s="226"/>
      <c r="W13" s="226"/>
      <c r="X13" s="226"/>
      <c r="Y13" s="226"/>
      <c r="AA13" s="226"/>
      <c r="AB13" s="226"/>
      <c r="AC13" s="226"/>
      <c r="AD13" s="226"/>
      <c r="AE13" s="226"/>
      <c r="AF13" s="226"/>
      <c r="AG13" s="226"/>
      <c r="AH13" s="226"/>
    </row>
    <row r="14" spans="1:34" x14ac:dyDescent="0.35">
      <c r="A14" s="282"/>
      <c r="B14" s="116" t="s">
        <v>32</v>
      </c>
      <c r="C14" s="111">
        <f>+C13+C5+C4</f>
        <v>0</v>
      </c>
      <c r="D14" s="111" t="e">
        <f t="shared" ref="D14:I14" si="38">+D13+D5+D4</f>
        <v>#DIV/0!</v>
      </c>
      <c r="E14" s="111" t="e">
        <f t="shared" si="38"/>
        <v>#DIV/0!</v>
      </c>
      <c r="F14" s="111" t="e">
        <f t="shared" si="38"/>
        <v>#DIV/0!</v>
      </c>
      <c r="G14" s="111" t="e">
        <f t="shared" si="38"/>
        <v>#DIV/0!</v>
      </c>
      <c r="H14" s="111" t="e">
        <f t="shared" si="38"/>
        <v>#DIV/0!</v>
      </c>
      <c r="I14" s="111" t="e">
        <f t="shared" si="38"/>
        <v>#DIV/0!</v>
      </c>
      <c r="K14" s="111">
        <f>+K13+K5+K4</f>
        <v>0</v>
      </c>
      <c r="L14" s="111" t="e">
        <f t="shared" ref="L14:Q14" si="39">+L13+L5+L4</f>
        <v>#DIV/0!</v>
      </c>
      <c r="M14" s="111" t="e">
        <f t="shared" si="39"/>
        <v>#DIV/0!</v>
      </c>
      <c r="N14" s="111" t="e">
        <f t="shared" si="39"/>
        <v>#DIV/0!</v>
      </c>
      <c r="O14" s="111" t="e">
        <f t="shared" si="39"/>
        <v>#DIV/0!</v>
      </c>
      <c r="P14" s="111" t="e">
        <f t="shared" si="39"/>
        <v>#DIV/0!</v>
      </c>
      <c r="Q14" s="111" t="e">
        <f t="shared" si="39"/>
        <v>#DIV/0!</v>
      </c>
      <c r="S14" s="223"/>
      <c r="T14" s="229"/>
      <c r="U14" s="229"/>
      <c r="V14" s="229"/>
      <c r="W14" s="229"/>
      <c r="X14" s="229"/>
      <c r="Y14" s="229"/>
      <c r="Z14" s="226"/>
      <c r="AA14" s="223"/>
      <c r="AB14" s="229"/>
      <c r="AC14" s="229"/>
      <c r="AD14" s="229"/>
      <c r="AE14" s="229"/>
      <c r="AF14" s="229"/>
      <c r="AG14" s="229"/>
      <c r="AH14" s="223"/>
    </row>
    <row r="15" spans="1:34" x14ac:dyDescent="0.35">
      <c r="A15" s="119" t="s">
        <v>166</v>
      </c>
      <c r="B15" s="6" t="s">
        <v>33</v>
      </c>
      <c r="C15" s="1"/>
      <c r="D15" s="1"/>
      <c r="E15" s="1"/>
      <c r="F15" s="1"/>
      <c r="G15" s="1"/>
      <c r="H15" s="1"/>
      <c r="I15" s="1"/>
      <c r="K15" s="148">
        <f t="shared" ref="K15:K19" si="40">+C15</f>
        <v>0</v>
      </c>
      <c r="L15" s="148">
        <f t="shared" si="30"/>
        <v>0</v>
      </c>
      <c r="M15" s="148">
        <f t="shared" si="31"/>
        <v>0</v>
      </c>
      <c r="N15" s="148">
        <f t="shared" si="32"/>
        <v>0</v>
      </c>
      <c r="O15" s="148">
        <f t="shared" si="33"/>
        <v>0</v>
      </c>
      <c r="P15" s="148">
        <f t="shared" si="34"/>
        <v>0</v>
      </c>
      <c r="Q15" s="148">
        <f t="shared" si="35"/>
        <v>0</v>
      </c>
      <c r="T15" s="223"/>
      <c r="U15" s="223"/>
      <c r="V15" s="223"/>
      <c r="W15" s="223"/>
      <c r="X15" s="223"/>
      <c r="Y15" s="223"/>
      <c r="Z15" s="223"/>
      <c r="AB15" s="223"/>
      <c r="AC15" s="223"/>
      <c r="AD15" s="223"/>
      <c r="AE15" s="223"/>
      <c r="AF15" s="223"/>
      <c r="AG15" s="223"/>
    </row>
    <row r="16" spans="1:34" x14ac:dyDescent="0.35">
      <c r="A16" s="119" t="s">
        <v>167</v>
      </c>
      <c r="B16" s="115" t="s">
        <v>298</v>
      </c>
      <c r="C16" s="113"/>
      <c r="D16" s="113"/>
      <c r="K16" s="148">
        <f t="shared" si="40"/>
        <v>0</v>
      </c>
      <c r="L16" s="148">
        <f t="shared" si="30"/>
        <v>0</v>
      </c>
      <c r="M16" s="148">
        <f t="shared" si="31"/>
        <v>0</v>
      </c>
      <c r="N16" s="148">
        <f t="shared" si="32"/>
        <v>0</v>
      </c>
      <c r="O16" s="148">
        <f t="shared" si="33"/>
        <v>0</v>
      </c>
      <c r="P16" s="148">
        <f t="shared" si="34"/>
        <v>0</v>
      </c>
      <c r="Q16" s="148">
        <f t="shared" si="35"/>
        <v>0</v>
      </c>
    </row>
    <row r="17" spans="1:17" x14ac:dyDescent="0.35">
      <c r="A17" s="119" t="s">
        <v>168</v>
      </c>
      <c r="B17" s="6" t="s">
        <v>101</v>
      </c>
      <c r="C17" s="4"/>
      <c r="D17" s="4"/>
      <c r="E17" s="4"/>
      <c r="F17" s="4"/>
      <c r="G17" s="4"/>
      <c r="H17" s="4"/>
      <c r="I17" s="4"/>
      <c r="K17" s="148">
        <f t="shared" ref="K17:K18" si="41">+C17</f>
        <v>0</v>
      </c>
      <c r="L17" s="148">
        <f t="shared" ref="L17:L18" si="42">+D17</f>
        <v>0</v>
      </c>
      <c r="M17" s="148">
        <f t="shared" ref="M17:M18" si="43">+E17</f>
        <v>0</v>
      </c>
      <c r="N17" s="148">
        <f t="shared" ref="N17:N18" si="44">+F17</f>
        <v>0</v>
      </c>
      <c r="O17" s="148">
        <f t="shared" ref="O17:O18" si="45">+G17</f>
        <v>0</v>
      </c>
      <c r="P17" s="148">
        <f t="shared" ref="P17:P18" si="46">+H17</f>
        <v>0</v>
      </c>
      <c r="Q17" s="148">
        <f t="shared" ref="Q17:Q18" si="47">+I17</f>
        <v>0</v>
      </c>
    </row>
    <row r="18" spans="1:17" x14ac:dyDescent="0.35">
      <c r="A18" s="119" t="s">
        <v>168</v>
      </c>
      <c r="B18" s="115" t="s">
        <v>252</v>
      </c>
      <c r="C18" s="113"/>
      <c r="D18" s="113"/>
      <c r="E18" s="113"/>
      <c r="F18" s="113"/>
      <c r="G18" s="113"/>
      <c r="H18" s="113"/>
      <c r="I18" s="113"/>
      <c r="K18" s="148">
        <f t="shared" si="41"/>
        <v>0</v>
      </c>
      <c r="L18" s="148">
        <f t="shared" si="42"/>
        <v>0</v>
      </c>
      <c r="M18" s="148">
        <f t="shared" si="43"/>
        <v>0</v>
      </c>
      <c r="N18" s="148">
        <f t="shared" si="44"/>
        <v>0</v>
      </c>
      <c r="O18" s="148">
        <f t="shared" si="45"/>
        <v>0</v>
      </c>
      <c r="P18" s="148">
        <f t="shared" si="46"/>
        <v>0</v>
      </c>
      <c r="Q18" s="148">
        <f t="shared" si="47"/>
        <v>0</v>
      </c>
    </row>
    <row r="19" spans="1:17" x14ac:dyDescent="0.35">
      <c r="A19" s="119" t="s">
        <v>253</v>
      </c>
      <c r="B19" s="111" t="s">
        <v>254</v>
      </c>
      <c r="C19" s="111">
        <f>+C18+C17+C16</f>
        <v>0</v>
      </c>
      <c r="D19" s="111">
        <f t="shared" ref="D19:I19" si="48">+D18+D17+D16</f>
        <v>0</v>
      </c>
      <c r="E19" s="111">
        <f t="shared" si="48"/>
        <v>0</v>
      </c>
      <c r="F19" s="111">
        <f t="shared" si="48"/>
        <v>0</v>
      </c>
      <c r="G19" s="111">
        <f t="shared" si="48"/>
        <v>0</v>
      </c>
      <c r="H19" s="111">
        <f t="shared" si="48"/>
        <v>0</v>
      </c>
      <c r="I19" s="111">
        <f t="shared" si="48"/>
        <v>0</v>
      </c>
      <c r="K19" s="148">
        <f t="shared" si="40"/>
        <v>0</v>
      </c>
      <c r="L19" s="148">
        <f t="shared" si="30"/>
        <v>0</v>
      </c>
      <c r="M19" s="148">
        <f t="shared" si="31"/>
        <v>0</v>
      </c>
      <c r="N19" s="148">
        <f t="shared" si="32"/>
        <v>0</v>
      </c>
      <c r="O19" s="148">
        <f t="shared" si="33"/>
        <v>0</v>
      </c>
      <c r="P19" s="148">
        <f t="shared" si="34"/>
        <v>0</v>
      </c>
      <c r="Q19" s="148">
        <f t="shared" si="35"/>
        <v>0</v>
      </c>
    </row>
    <row r="20" spans="1:17" x14ac:dyDescent="0.35">
      <c r="A20" s="119" t="s">
        <v>105</v>
      </c>
      <c r="B20" s="117" t="s">
        <v>296</v>
      </c>
      <c r="C20" s="110">
        <v>0</v>
      </c>
      <c r="D20" s="109">
        <f>+C20</f>
        <v>0</v>
      </c>
      <c r="E20" s="109">
        <f>+D20</f>
        <v>0</v>
      </c>
      <c r="F20" s="109">
        <f t="shared" ref="F20:I20" si="49">+E20</f>
        <v>0</v>
      </c>
      <c r="G20" s="109">
        <f t="shared" si="49"/>
        <v>0</v>
      </c>
      <c r="H20" s="109">
        <f t="shared" si="49"/>
        <v>0</v>
      </c>
      <c r="I20" s="109">
        <f t="shared" si="49"/>
        <v>0</v>
      </c>
      <c r="K20" s="149">
        <f t="shared" ref="K20:Q20" si="50">+C20</f>
        <v>0</v>
      </c>
      <c r="L20" s="149">
        <f t="shared" si="50"/>
        <v>0</v>
      </c>
      <c r="M20" s="149">
        <f t="shared" si="50"/>
        <v>0</v>
      </c>
      <c r="N20" s="149">
        <f t="shared" si="50"/>
        <v>0</v>
      </c>
      <c r="O20" s="149">
        <f t="shared" si="50"/>
        <v>0</v>
      </c>
      <c r="P20" s="149">
        <f t="shared" si="50"/>
        <v>0</v>
      </c>
      <c r="Q20" s="149">
        <f t="shared" si="50"/>
        <v>0</v>
      </c>
    </row>
    <row r="21" spans="1:17" x14ac:dyDescent="0.35">
      <c r="A21" s="119" t="s">
        <v>169</v>
      </c>
      <c r="B21" s="116" t="s">
        <v>35</v>
      </c>
      <c r="C21" s="111">
        <f>+C19*C20</f>
        <v>0</v>
      </c>
      <c r="D21" s="111">
        <f t="shared" ref="D21:I21" si="51">+D19*D20</f>
        <v>0</v>
      </c>
      <c r="E21" s="111">
        <f t="shared" si="51"/>
        <v>0</v>
      </c>
      <c r="F21" s="111">
        <f t="shared" si="51"/>
        <v>0</v>
      </c>
      <c r="G21" s="111">
        <f t="shared" si="51"/>
        <v>0</v>
      </c>
      <c r="H21" s="111">
        <f t="shared" si="51"/>
        <v>0</v>
      </c>
      <c r="I21" s="111">
        <f t="shared" si="51"/>
        <v>0</v>
      </c>
      <c r="K21" s="148">
        <f t="shared" ref="K21:K24" si="52">+C21</f>
        <v>0</v>
      </c>
      <c r="L21" s="148">
        <f t="shared" ref="L21:L22" si="53">+D21</f>
        <v>0</v>
      </c>
      <c r="M21" s="148">
        <f t="shared" ref="M21:M22" si="54">+E21</f>
        <v>0</v>
      </c>
      <c r="N21" s="148">
        <f t="shared" ref="N21:N22" si="55">+F21</f>
        <v>0</v>
      </c>
      <c r="O21" s="148">
        <f t="shared" ref="O21:O22" si="56">+G21</f>
        <v>0</v>
      </c>
      <c r="P21" s="148">
        <f t="shared" ref="P21:P22" si="57">+H21</f>
        <v>0</v>
      </c>
      <c r="Q21" s="148">
        <f t="shared" ref="Q21:Q22" si="58">+I21</f>
        <v>0</v>
      </c>
    </row>
    <row r="22" spans="1:17" outlineLevel="1" x14ac:dyDescent="0.35">
      <c r="A22" s="119" t="s">
        <v>170</v>
      </c>
      <c r="B22" s="6" t="s">
        <v>367</v>
      </c>
      <c r="C22" s="4"/>
      <c r="D22" s="4"/>
      <c r="E22" s="4"/>
      <c r="F22" s="4"/>
      <c r="G22" s="4"/>
      <c r="H22" s="4"/>
      <c r="I22" s="4"/>
      <c r="K22" s="148">
        <f t="shared" si="52"/>
        <v>0</v>
      </c>
      <c r="L22" s="148">
        <f t="shared" si="53"/>
        <v>0</v>
      </c>
      <c r="M22" s="148">
        <f t="shared" si="54"/>
        <v>0</v>
      </c>
      <c r="N22" s="148">
        <f t="shared" si="55"/>
        <v>0</v>
      </c>
      <c r="O22" s="148">
        <f t="shared" si="56"/>
        <v>0</v>
      </c>
      <c r="P22" s="148">
        <f t="shared" si="57"/>
        <v>0</v>
      </c>
      <c r="Q22" s="148">
        <f t="shared" si="58"/>
        <v>0</v>
      </c>
    </row>
    <row r="23" spans="1:17" outlineLevel="1" x14ac:dyDescent="0.35">
      <c r="A23" s="119" t="s">
        <v>106</v>
      </c>
      <c r="B23" s="117" t="s">
        <v>368</v>
      </c>
      <c r="C23" s="110">
        <v>0</v>
      </c>
      <c r="D23" s="109">
        <f>+C23</f>
        <v>0</v>
      </c>
      <c r="E23" s="109">
        <f>+D23</f>
        <v>0</v>
      </c>
      <c r="F23" s="109">
        <f t="shared" ref="F23:I23" si="59">+E23</f>
        <v>0</v>
      </c>
      <c r="G23" s="109">
        <f t="shared" si="59"/>
        <v>0</v>
      </c>
      <c r="H23" s="109">
        <f t="shared" si="59"/>
        <v>0</v>
      </c>
      <c r="I23" s="109">
        <f t="shared" si="59"/>
        <v>0</v>
      </c>
      <c r="K23" s="149">
        <f t="shared" si="52"/>
        <v>0</v>
      </c>
      <c r="L23" s="149">
        <f t="shared" ref="L23:Q23" si="60">+D23</f>
        <v>0</v>
      </c>
      <c r="M23" s="149">
        <f t="shared" si="60"/>
        <v>0</v>
      </c>
      <c r="N23" s="149">
        <f t="shared" si="60"/>
        <v>0</v>
      </c>
      <c r="O23" s="149">
        <f t="shared" si="60"/>
        <v>0</v>
      </c>
      <c r="P23" s="149">
        <f t="shared" si="60"/>
        <v>0</v>
      </c>
      <c r="Q23" s="149">
        <f t="shared" si="60"/>
        <v>0</v>
      </c>
    </row>
    <row r="24" spans="1:17" outlineLevel="1" x14ac:dyDescent="0.35">
      <c r="A24" s="119" t="s">
        <v>171</v>
      </c>
      <c r="B24" s="116" t="s">
        <v>371</v>
      </c>
      <c r="C24" s="111">
        <f>+C22*C23</f>
        <v>0</v>
      </c>
      <c r="D24" s="111">
        <f t="shared" ref="D24:I24" si="61">+D22*D23</f>
        <v>0</v>
      </c>
      <c r="E24" s="111">
        <f t="shared" si="61"/>
        <v>0</v>
      </c>
      <c r="F24" s="111">
        <f t="shared" si="61"/>
        <v>0</v>
      </c>
      <c r="G24" s="111">
        <f t="shared" si="61"/>
        <v>0</v>
      </c>
      <c r="H24" s="111">
        <f t="shared" si="61"/>
        <v>0</v>
      </c>
      <c r="I24" s="111">
        <f t="shared" si="61"/>
        <v>0</v>
      </c>
      <c r="K24" s="148">
        <f t="shared" si="52"/>
        <v>0</v>
      </c>
      <c r="L24" s="148">
        <f t="shared" ref="L24" si="62">+D24</f>
        <v>0</v>
      </c>
      <c r="M24" s="148">
        <f t="shared" ref="M24" si="63">+E24</f>
        <v>0</v>
      </c>
      <c r="N24" s="148">
        <f t="shared" ref="N24" si="64">+F24</f>
        <v>0</v>
      </c>
      <c r="O24" s="148">
        <f t="shared" ref="O24" si="65">+G24</f>
        <v>0</v>
      </c>
      <c r="P24" s="148">
        <f t="shared" ref="P24" si="66">+H24</f>
        <v>0</v>
      </c>
      <c r="Q24" s="148">
        <f t="shared" ref="Q24" si="67">+I24</f>
        <v>0</v>
      </c>
    </row>
    <row r="25" spans="1:17" x14ac:dyDescent="0.35">
      <c r="A25" s="119" t="s">
        <v>107</v>
      </c>
      <c r="B25" s="6" t="s">
        <v>9</v>
      </c>
      <c r="C25" s="1"/>
      <c r="D25" s="1"/>
      <c r="E25" s="1"/>
      <c r="F25" s="1"/>
      <c r="G25" s="1"/>
      <c r="H25" s="1"/>
      <c r="I25" s="1"/>
      <c r="K25" s="148">
        <f t="shared" ref="K25:K26" si="68">+C25</f>
        <v>0</v>
      </c>
      <c r="L25" s="148">
        <f t="shared" ref="L25:L26" si="69">+D25</f>
        <v>0</v>
      </c>
      <c r="M25" s="148">
        <f t="shared" ref="M25:M26" si="70">+E25</f>
        <v>0</v>
      </c>
      <c r="N25" s="148">
        <f t="shared" ref="N25:N26" si="71">+F25</f>
        <v>0</v>
      </c>
      <c r="O25" s="148">
        <f t="shared" ref="O25:O26" si="72">+G25</f>
        <v>0</v>
      </c>
      <c r="P25" s="148">
        <f t="shared" ref="P25:P26" si="73">+H25</f>
        <v>0</v>
      </c>
      <c r="Q25" s="148">
        <f t="shared" ref="Q25:Q26" si="74">+I25</f>
        <v>0</v>
      </c>
    </row>
    <row r="26" spans="1:17" x14ac:dyDescent="0.35">
      <c r="A26" s="119" t="s">
        <v>108</v>
      </c>
      <c r="B26" s="115" t="s">
        <v>425</v>
      </c>
      <c r="C26" s="113"/>
      <c r="D26" s="113"/>
      <c r="E26" s="113"/>
      <c r="F26" s="113"/>
      <c r="G26" s="113"/>
      <c r="H26" s="113"/>
      <c r="I26" s="113"/>
      <c r="K26" s="148">
        <f t="shared" si="68"/>
        <v>0</v>
      </c>
      <c r="L26" s="148">
        <f t="shared" si="69"/>
        <v>0</v>
      </c>
      <c r="M26" s="148">
        <f t="shared" si="70"/>
        <v>0</v>
      </c>
      <c r="N26" s="148">
        <f t="shared" si="71"/>
        <v>0</v>
      </c>
      <c r="O26" s="148">
        <f t="shared" si="72"/>
        <v>0</v>
      </c>
      <c r="P26" s="148">
        <f t="shared" si="73"/>
        <v>0</v>
      </c>
      <c r="Q26" s="148">
        <f t="shared" si="74"/>
        <v>0</v>
      </c>
    </row>
    <row r="27" spans="1:17" x14ac:dyDescent="0.35">
      <c r="A27" s="119" t="s">
        <v>109</v>
      </c>
      <c r="B27" s="6" t="s">
        <v>102</v>
      </c>
      <c r="C27" s="1"/>
      <c r="D27" s="1"/>
      <c r="E27" s="1"/>
      <c r="F27" s="1"/>
      <c r="G27" s="1"/>
      <c r="H27" s="1"/>
      <c r="I27" s="1"/>
      <c r="K27" s="148">
        <f t="shared" ref="K27" si="75">+C27</f>
        <v>0</v>
      </c>
      <c r="L27" s="148">
        <f t="shared" ref="L27" si="76">+D27</f>
        <v>0</v>
      </c>
      <c r="M27" s="148">
        <f t="shared" ref="M27" si="77">+E27</f>
        <v>0</v>
      </c>
      <c r="N27" s="148">
        <f t="shared" ref="N27" si="78">+F27</f>
        <v>0</v>
      </c>
      <c r="O27" s="148">
        <f t="shared" ref="O27" si="79">+G27</f>
        <v>0</v>
      </c>
      <c r="P27" s="148">
        <f t="shared" ref="P27" si="80">+H27</f>
        <v>0</v>
      </c>
      <c r="Q27" s="148">
        <f t="shared" ref="Q27" si="81">+I27</f>
        <v>0</v>
      </c>
    </row>
    <row r="28" spans="1:17" x14ac:dyDescent="0.35">
      <c r="A28" s="119" t="s">
        <v>110</v>
      </c>
      <c r="B28" s="118" t="s">
        <v>103</v>
      </c>
      <c r="C28" s="112">
        <f>+C14+C15+C21+C24+C25+C26+C27</f>
        <v>0</v>
      </c>
      <c r="D28" s="112" t="e">
        <f t="shared" ref="D28:I28" si="82">+D14+D15+D21+D24+D25+D26+D27</f>
        <v>#DIV/0!</v>
      </c>
      <c r="E28" s="112" t="e">
        <f t="shared" si="82"/>
        <v>#DIV/0!</v>
      </c>
      <c r="F28" s="112" t="e">
        <f t="shared" si="82"/>
        <v>#DIV/0!</v>
      </c>
      <c r="G28" s="112" t="e">
        <f t="shared" si="82"/>
        <v>#DIV/0!</v>
      </c>
      <c r="H28" s="112" t="e">
        <f t="shared" si="82"/>
        <v>#DIV/0!</v>
      </c>
      <c r="I28" s="112" t="e">
        <f t="shared" si="82"/>
        <v>#DIV/0!</v>
      </c>
      <c r="K28" s="112">
        <f>+K14+K15+K21+K24+K25+K26+K27</f>
        <v>0</v>
      </c>
      <c r="L28" s="112" t="e">
        <f t="shared" ref="L28" si="83">+L14+L15+L21+L24+L25+L26+L27</f>
        <v>#DIV/0!</v>
      </c>
      <c r="M28" s="112" t="e">
        <f t="shared" ref="M28" si="84">+M14+M15+M21+M24+M25+M26+M27</f>
        <v>#DIV/0!</v>
      </c>
      <c r="N28" s="112" t="e">
        <f t="shared" ref="N28" si="85">+N14+N15+N21+N24+N25+N26+N27</f>
        <v>#DIV/0!</v>
      </c>
      <c r="O28" s="112" t="e">
        <f t="shared" ref="O28" si="86">+O14+O15+O21+O24+O25+O26+O27</f>
        <v>#DIV/0!</v>
      </c>
      <c r="P28" s="112" t="e">
        <f t="shared" ref="P28" si="87">+P14+P15+P21+P24+P25+P26+P27</f>
        <v>#DIV/0!</v>
      </c>
      <c r="Q28" s="112" t="e">
        <f t="shared" ref="Q28" si="88">+Q14+Q15+Q21+Q24+Q25+Q26+Q27</f>
        <v>#DIV/0!</v>
      </c>
    </row>
    <row r="29" spans="1:17" ht="10" customHeight="1" x14ac:dyDescent="0.35"/>
    <row r="30" spans="1:17" x14ac:dyDescent="0.35">
      <c r="A30" s="119" t="s">
        <v>112</v>
      </c>
      <c r="B30" s="4" t="s">
        <v>34</v>
      </c>
      <c r="E30" s="4"/>
      <c r="M30" s="4"/>
    </row>
    <row r="31" spans="1:17" x14ac:dyDescent="0.35">
      <c r="A31" s="122" t="s">
        <v>113</v>
      </c>
      <c r="B31" s="113" t="s">
        <v>41</v>
      </c>
      <c r="E31" s="113"/>
      <c r="F31" s="113"/>
      <c r="G31" s="113"/>
      <c r="H31" s="113"/>
      <c r="I31" s="113"/>
      <c r="M31" s="113"/>
      <c r="N31" s="113"/>
      <c r="O31" s="113"/>
      <c r="P31" s="113"/>
      <c r="Q31" s="113"/>
    </row>
    <row r="32" spans="1:17" x14ac:dyDescent="0.35">
      <c r="A32" s="119" t="s">
        <v>114</v>
      </c>
      <c r="B32" s="4" t="s">
        <v>303</v>
      </c>
      <c r="E32" s="4"/>
      <c r="F32" s="4"/>
      <c r="G32" s="4"/>
      <c r="H32" s="4"/>
      <c r="I32" s="4"/>
      <c r="M32" s="4"/>
      <c r="N32" s="4"/>
      <c r="O32" s="4"/>
      <c r="P32" s="4"/>
      <c r="Q32" s="4"/>
    </row>
    <row r="33" spans="1:17" x14ac:dyDescent="0.35">
      <c r="A33" s="122" t="s">
        <v>116</v>
      </c>
      <c r="B33" s="113" t="s">
        <v>297</v>
      </c>
      <c r="E33" s="113"/>
      <c r="M33" s="113"/>
    </row>
    <row r="34" spans="1:17" x14ac:dyDescent="0.35">
      <c r="A34" s="123" t="s">
        <v>115</v>
      </c>
      <c r="B34" s="112" t="s">
        <v>111</v>
      </c>
      <c r="E34" s="112">
        <f>+(E32+E33)*E$20</f>
        <v>0</v>
      </c>
      <c r="F34" s="112">
        <f>+(F32+F33)*F$20</f>
        <v>0</v>
      </c>
      <c r="G34" s="112">
        <f>+(G32+G33)*G$20</f>
        <v>0</v>
      </c>
      <c r="H34" s="112">
        <f>+(H32+H33)*H$20</f>
        <v>0</v>
      </c>
      <c r="I34" s="112">
        <f>+(I32+I33)*I$20</f>
        <v>0</v>
      </c>
      <c r="M34" s="112">
        <f>+(M32+M33)*M$20</f>
        <v>0</v>
      </c>
      <c r="N34" s="112">
        <f>+(N32+N33)*N$20</f>
        <v>0</v>
      </c>
      <c r="O34" s="112">
        <f>+(O32+O33)*O$20</f>
        <v>0</v>
      </c>
      <c r="P34" s="112">
        <f>+(P32+P33)*P$20</f>
        <v>0</v>
      </c>
      <c r="Q34" s="112">
        <f>+(Q32+Q33)*Q$20</f>
        <v>0</v>
      </c>
    </row>
    <row r="35" spans="1:17" outlineLevel="1" x14ac:dyDescent="0.35">
      <c r="A35" s="119" t="s">
        <v>117</v>
      </c>
      <c r="B35" s="4" t="s">
        <v>367</v>
      </c>
      <c r="E35" s="4"/>
      <c r="F35" s="4"/>
      <c r="G35" s="4"/>
      <c r="H35" s="4"/>
      <c r="I35" s="4"/>
      <c r="M35" s="4"/>
      <c r="N35" s="4"/>
      <c r="O35" s="4"/>
      <c r="P35" s="4"/>
      <c r="Q35" s="4"/>
    </row>
    <row r="36" spans="1:17" outlineLevel="1" x14ac:dyDescent="0.35">
      <c r="A36" s="124" t="s">
        <v>118</v>
      </c>
      <c r="B36" s="111" t="s">
        <v>370</v>
      </c>
      <c r="E36" s="111">
        <f>+E35*E$23</f>
        <v>0</v>
      </c>
      <c r="F36" s="111">
        <f t="shared" ref="F36:I36" si="89">+F35*F$23</f>
        <v>0</v>
      </c>
      <c r="G36" s="111">
        <f t="shared" si="89"/>
        <v>0</v>
      </c>
      <c r="H36" s="111">
        <f t="shared" si="89"/>
        <v>0</v>
      </c>
      <c r="I36" s="111">
        <f t="shared" si="89"/>
        <v>0</v>
      </c>
      <c r="M36" s="111">
        <f>+M35*M$23</f>
        <v>0</v>
      </c>
      <c r="N36" s="111">
        <f t="shared" ref="N36:Q36" si="90">+N35*N$23</f>
        <v>0</v>
      </c>
      <c r="O36" s="111">
        <f t="shared" si="90"/>
        <v>0</v>
      </c>
      <c r="P36" s="111">
        <f t="shared" si="90"/>
        <v>0</v>
      </c>
      <c r="Q36" s="111">
        <f t="shared" si="90"/>
        <v>0</v>
      </c>
    </row>
    <row r="37" spans="1:17" x14ac:dyDescent="0.35">
      <c r="A37" s="124" t="s">
        <v>119</v>
      </c>
      <c r="B37" s="111" t="s">
        <v>120</v>
      </c>
      <c r="E37" s="111">
        <f>+E30+E31+E34+E36</f>
        <v>0</v>
      </c>
      <c r="F37" s="111">
        <f t="shared" ref="F37:I37" si="91">+F30+F31+F34+F36</f>
        <v>0</v>
      </c>
      <c r="G37" s="111">
        <f t="shared" si="91"/>
        <v>0</v>
      </c>
      <c r="H37" s="111">
        <f t="shared" si="91"/>
        <v>0</v>
      </c>
      <c r="I37" s="111">
        <f t="shared" si="91"/>
        <v>0</v>
      </c>
      <c r="M37" s="111">
        <f>+M30+M31+M34+M36</f>
        <v>0</v>
      </c>
      <c r="N37" s="111">
        <f t="shared" ref="N37" si="92">+N30+N31+N34+N36</f>
        <v>0</v>
      </c>
      <c r="O37" s="111">
        <f t="shared" ref="O37" si="93">+O30+O31+O34+O36</f>
        <v>0</v>
      </c>
      <c r="P37" s="111">
        <f t="shared" ref="P37" si="94">+P30+P31+P34+P36</f>
        <v>0</v>
      </c>
      <c r="Q37" s="111">
        <f t="shared" ref="Q37" si="95">+Q30+Q31+Q34+Q36</f>
        <v>0</v>
      </c>
    </row>
    <row r="38" spans="1:17" x14ac:dyDescent="0.35">
      <c r="A38" s="119" t="s">
        <v>184</v>
      </c>
      <c r="B38" s="4" t="s">
        <v>34</v>
      </c>
      <c r="F38" s="4"/>
      <c r="N38" s="4"/>
    </row>
    <row r="39" spans="1:17" x14ac:dyDescent="0.35">
      <c r="A39" s="122" t="s">
        <v>185</v>
      </c>
      <c r="B39" s="113" t="s">
        <v>41</v>
      </c>
      <c r="F39" s="113"/>
      <c r="G39" s="113"/>
      <c r="H39" s="113"/>
      <c r="I39" s="113"/>
      <c r="N39" s="113"/>
      <c r="O39" s="113"/>
      <c r="P39" s="113"/>
      <c r="Q39" s="113"/>
    </row>
    <row r="40" spans="1:17" x14ac:dyDescent="0.35">
      <c r="A40" s="119" t="s">
        <v>186</v>
      </c>
      <c r="B40" s="4" t="s">
        <v>303</v>
      </c>
      <c r="F40" s="4"/>
      <c r="G40" s="4"/>
      <c r="H40" s="4"/>
      <c r="I40" s="4"/>
      <c r="N40" s="4"/>
      <c r="O40" s="4"/>
      <c r="P40" s="4"/>
      <c r="Q40" s="4"/>
    </row>
    <row r="41" spans="1:17" x14ac:dyDescent="0.35">
      <c r="A41" s="122" t="s">
        <v>187</v>
      </c>
      <c r="B41" s="113" t="s">
        <v>297</v>
      </c>
      <c r="F41" s="113"/>
      <c r="N41" s="113"/>
    </row>
    <row r="42" spans="1:17" x14ac:dyDescent="0.35">
      <c r="A42" s="123" t="s">
        <v>188</v>
      </c>
      <c r="B42" s="112" t="s">
        <v>111</v>
      </c>
      <c r="F42" s="112">
        <f>+(F40+F41)*F$20</f>
        <v>0</v>
      </c>
      <c r="G42" s="112">
        <f>+(G40+G41)*G$20</f>
        <v>0</v>
      </c>
      <c r="H42" s="112">
        <f>+(H40+H41)*H$20</f>
        <v>0</v>
      </c>
      <c r="I42" s="112">
        <f>+(I40+I41)*I$20</f>
        <v>0</v>
      </c>
      <c r="N42" s="112">
        <f>+(N40+N41)*N$20</f>
        <v>0</v>
      </c>
      <c r="O42" s="112">
        <f>+(O40+O41)*O$20</f>
        <v>0</v>
      </c>
      <c r="P42" s="112">
        <f>+(P40+P41)*P$20</f>
        <v>0</v>
      </c>
      <c r="Q42" s="112">
        <f>+(Q40+Q41)*Q$20</f>
        <v>0</v>
      </c>
    </row>
    <row r="43" spans="1:17" outlineLevel="1" x14ac:dyDescent="0.35">
      <c r="A43" s="119" t="s">
        <v>189</v>
      </c>
      <c r="B43" s="4" t="s">
        <v>367</v>
      </c>
      <c r="F43" s="4"/>
      <c r="G43" s="4"/>
      <c r="H43" s="4"/>
      <c r="I43" s="4"/>
      <c r="N43" s="4"/>
      <c r="O43" s="4"/>
      <c r="P43" s="4"/>
      <c r="Q43" s="4"/>
    </row>
    <row r="44" spans="1:17" outlineLevel="1" x14ac:dyDescent="0.35">
      <c r="A44" s="124" t="s">
        <v>190</v>
      </c>
      <c r="B44" s="111" t="s">
        <v>370</v>
      </c>
      <c r="F44" s="111">
        <f t="shared" ref="F44:I44" si="96">+F43*F$23</f>
        <v>0</v>
      </c>
      <c r="G44" s="111">
        <f t="shared" si="96"/>
        <v>0</v>
      </c>
      <c r="H44" s="111">
        <f t="shared" si="96"/>
        <v>0</v>
      </c>
      <c r="I44" s="111">
        <f t="shared" si="96"/>
        <v>0</v>
      </c>
      <c r="N44" s="111">
        <f t="shared" ref="N44:Q44" si="97">+N43*N$23</f>
        <v>0</v>
      </c>
      <c r="O44" s="111">
        <f t="shared" si="97"/>
        <v>0</v>
      </c>
      <c r="P44" s="111">
        <f t="shared" si="97"/>
        <v>0</v>
      </c>
      <c r="Q44" s="111">
        <f t="shared" si="97"/>
        <v>0</v>
      </c>
    </row>
    <row r="45" spans="1:17" x14ac:dyDescent="0.35">
      <c r="A45" s="124" t="s">
        <v>191</v>
      </c>
      <c r="B45" s="111" t="s">
        <v>192</v>
      </c>
      <c r="F45" s="111">
        <f t="shared" ref="F45:I45" si="98">+F38+F39+F42+F44</f>
        <v>0</v>
      </c>
      <c r="G45" s="111">
        <f t="shared" si="98"/>
        <v>0</v>
      </c>
      <c r="H45" s="111">
        <f t="shared" si="98"/>
        <v>0</v>
      </c>
      <c r="I45" s="111">
        <f t="shared" si="98"/>
        <v>0</v>
      </c>
      <c r="N45" s="111">
        <f t="shared" ref="N45:Q45" si="99">+N38+N39+N42+N44</f>
        <v>0</v>
      </c>
      <c r="O45" s="111">
        <f t="shared" si="99"/>
        <v>0</v>
      </c>
      <c r="P45" s="111">
        <f t="shared" si="99"/>
        <v>0</v>
      </c>
      <c r="Q45" s="111">
        <f t="shared" si="99"/>
        <v>0</v>
      </c>
    </row>
    <row r="46" spans="1:17" x14ac:dyDescent="0.35">
      <c r="A46" s="119" t="s">
        <v>193</v>
      </c>
      <c r="B46" s="4" t="s">
        <v>34</v>
      </c>
      <c r="G46" s="4"/>
      <c r="O46" s="4"/>
    </row>
    <row r="47" spans="1:17" x14ac:dyDescent="0.35">
      <c r="A47" s="122" t="s">
        <v>194</v>
      </c>
      <c r="B47" s="113" t="s">
        <v>41</v>
      </c>
      <c r="G47" s="113"/>
      <c r="H47" s="113"/>
      <c r="I47" s="113"/>
      <c r="O47" s="113"/>
      <c r="P47" s="113"/>
      <c r="Q47" s="113"/>
    </row>
    <row r="48" spans="1:17" x14ac:dyDescent="0.35">
      <c r="A48" s="119" t="s">
        <v>195</v>
      </c>
      <c r="B48" s="4" t="s">
        <v>303</v>
      </c>
      <c r="G48" s="4"/>
      <c r="H48" s="4"/>
      <c r="I48" s="4"/>
      <c r="O48" s="4"/>
      <c r="P48" s="4"/>
      <c r="Q48" s="4"/>
    </row>
    <row r="49" spans="1:17" x14ac:dyDescent="0.35">
      <c r="A49" s="122" t="s">
        <v>196</v>
      </c>
      <c r="B49" s="113" t="s">
        <v>297</v>
      </c>
      <c r="G49" s="113"/>
      <c r="O49" s="113"/>
    </row>
    <row r="50" spans="1:17" x14ac:dyDescent="0.35">
      <c r="A50" s="123" t="s">
        <v>197</v>
      </c>
      <c r="B50" s="112" t="s">
        <v>111</v>
      </c>
      <c r="G50" s="112">
        <f>+(G48+G49)*G$20</f>
        <v>0</v>
      </c>
      <c r="H50" s="112">
        <f>+(H48+H49)*H$20</f>
        <v>0</v>
      </c>
      <c r="I50" s="112">
        <f>+(I48+I49)*I$20</f>
        <v>0</v>
      </c>
      <c r="O50" s="112">
        <f>+(O48+O49)*O$20</f>
        <v>0</v>
      </c>
      <c r="P50" s="112">
        <f>+(P48+P49)*P$20</f>
        <v>0</v>
      </c>
      <c r="Q50" s="112">
        <f>+(Q48+Q49)*Q$20</f>
        <v>0</v>
      </c>
    </row>
    <row r="51" spans="1:17" outlineLevel="1" x14ac:dyDescent="0.35">
      <c r="A51" s="119" t="s">
        <v>198</v>
      </c>
      <c r="B51" s="4" t="s">
        <v>367</v>
      </c>
      <c r="G51" s="4"/>
      <c r="H51" s="4"/>
      <c r="I51" s="4"/>
      <c r="O51" s="4"/>
      <c r="P51" s="4"/>
      <c r="Q51" s="4"/>
    </row>
    <row r="52" spans="1:17" outlineLevel="1" x14ac:dyDescent="0.35">
      <c r="A52" s="124" t="s">
        <v>199</v>
      </c>
      <c r="B52" s="111" t="s">
        <v>370</v>
      </c>
      <c r="G52" s="111">
        <f t="shared" ref="G52:I52" si="100">+G51*G$23</f>
        <v>0</v>
      </c>
      <c r="H52" s="111">
        <f t="shared" si="100"/>
        <v>0</v>
      </c>
      <c r="I52" s="111">
        <f t="shared" si="100"/>
        <v>0</v>
      </c>
      <c r="O52" s="111">
        <f t="shared" ref="O52:Q52" si="101">+O51*O$23</f>
        <v>0</v>
      </c>
      <c r="P52" s="111">
        <f t="shared" si="101"/>
        <v>0</v>
      </c>
      <c r="Q52" s="111">
        <f t="shared" si="101"/>
        <v>0</v>
      </c>
    </row>
    <row r="53" spans="1:17" x14ac:dyDescent="0.35">
      <c r="A53" s="124" t="s">
        <v>200</v>
      </c>
      <c r="B53" s="111" t="s">
        <v>201</v>
      </c>
      <c r="G53" s="111">
        <f>+G46+G47+G50+G52</f>
        <v>0</v>
      </c>
      <c r="H53" s="111">
        <f t="shared" ref="H53:I53" si="102">+H46+H47+H50+H52</f>
        <v>0</v>
      </c>
      <c r="I53" s="111">
        <f t="shared" si="102"/>
        <v>0</v>
      </c>
      <c r="O53" s="111">
        <f>+O46+O47+O50+O52</f>
        <v>0</v>
      </c>
      <c r="P53" s="111">
        <f t="shared" ref="P53" si="103">+P46+P47+P50+P52</f>
        <v>0</v>
      </c>
      <c r="Q53" s="111">
        <f t="shared" ref="Q53" si="104">+Q46+Q47+Q50+Q52</f>
        <v>0</v>
      </c>
    </row>
    <row r="54" spans="1:17" x14ac:dyDescent="0.35">
      <c r="A54" s="119" t="s">
        <v>182</v>
      </c>
      <c r="B54" s="4" t="s">
        <v>34</v>
      </c>
      <c r="H54" s="4"/>
      <c r="P54" s="4"/>
    </row>
    <row r="55" spans="1:17" x14ac:dyDescent="0.35">
      <c r="A55" s="122" t="s">
        <v>183</v>
      </c>
      <c r="B55" s="113" t="s">
        <v>41</v>
      </c>
      <c r="H55" s="113"/>
      <c r="I55" s="113"/>
      <c r="P55" s="113"/>
      <c r="Q55" s="113"/>
    </row>
    <row r="56" spans="1:17" x14ac:dyDescent="0.35">
      <c r="A56" s="119" t="s">
        <v>202</v>
      </c>
      <c r="B56" s="4" t="s">
        <v>303</v>
      </c>
      <c r="H56" s="4"/>
      <c r="I56" s="4"/>
      <c r="P56" s="4"/>
      <c r="Q56" s="4"/>
    </row>
    <row r="57" spans="1:17" x14ac:dyDescent="0.35">
      <c r="A57" s="122" t="s">
        <v>203</v>
      </c>
      <c r="B57" s="113" t="s">
        <v>297</v>
      </c>
      <c r="H57" s="113"/>
      <c r="P57" s="113"/>
    </row>
    <row r="58" spans="1:17" x14ac:dyDescent="0.35">
      <c r="A58" s="123" t="s">
        <v>204</v>
      </c>
      <c r="B58" s="112" t="s">
        <v>111</v>
      </c>
      <c r="H58" s="112">
        <f>+(H56+H57)*H$20</f>
        <v>0</v>
      </c>
      <c r="I58" s="112">
        <f>+(I56+I57)*I$20</f>
        <v>0</v>
      </c>
      <c r="P58" s="112">
        <f>+(P56+P57)*P$20</f>
        <v>0</v>
      </c>
      <c r="Q58" s="112">
        <f>+(Q56+Q57)*Q$20</f>
        <v>0</v>
      </c>
    </row>
    <row r="59" spans="1:17" outlineLevel="1" x14ac:dyDescent="0.35">
      <c r="A59" s="119" t="s">
        <v>205</v>
      </c>
      <c r="B59" s="4" t="s">
        <v>367</v>
      </c>
      <c r="H59" s="4"/>
      <c r="I59" s="4"/>
      <c r="P59" s="4"/>
      <c r="Q59" s="4"/>
    </row>
    <row r="60" spans="1:17" outlineLevel="1" x14ac:dyDescent="0.35">
      <c r="A60" s="124" t="s">
        <v>206</v>
      </c>
      <c r="B60" s="111" t="s">
        <v>370</v>
      </c>
      <c r="H60" s="111">
        <f t="shared" ref="H60:I60" si="105">+H59*H$23</f>
        <v>0</v>
      </c>
      <c r="I60" s="111">
        <f t="shared" si="105"/>
        <v>0</v>
      </c>
      <c r="P60" s="111">
        <f t="shared" ref="P60:Q60" si="106">+P59*P$23</f>
        <v>0</v>
      </c>
      <c r="Q60" s="111">
        <f t="shared" si="106"/>
        <v>0</v>
      </c>
    </row>
    <row r="61" spans="1:17" x14ac:dyDescent="0.35">
      <c r="A61" s="124" t="s">
        <v>207</v>
      </c>
      <c r="B61" s="111" t="s">
        <v>208</v>
      </c>
      <c r="H61" s="111">
        <f>+H54+H55+H58+H60</f>
        <v>0</v>
      </c>
      <c r="I61" s="111">
        <f t="shared" ref="I61" si="107">+I54+I55+I58+I60</f>
        <v>0</v>
      </c>
      <c r="P61" s="111">
        <f>+P54+P55+P58+P60</f>
        <v>0</v>
      </c>
      <c r="Q61" s="111">
        <f t="shared" ref="Q61" si="108">+Q54+Q55+Q58+Q60</f>
        <v>0</v>
      </c>
    </row>
    <row r="62" spans="1:17" x14ac:dyDescent="0.35">
      <c r="A62" s="119" t="s">
        <v>209</v>
      </c>
      <c r="B62" s="4" t="s">
        <v>34</v>
      </c>
      <c r="I62" s="4"/>
      <c r="Q62" s="4"/>
    </row>
    <row r="63" spans="1:17" x14ac:dyDescent="0.35">
      <c r="A63" s="122" t="s">
        <v>210</v>
      </c>
      <c r="B63" s="113" t="s">
        <v>41</v>
      </c>
      <c r="I63" s="113"/>
      <c r="Q63" s="113"/>
    </row>
    <row r="64" spans="1:17" x14ac:dyDescent="0.35">
      <c r="A64" s="119" t="s">
        <v>211</v>
      </c>
      <c r="B64" s="4" t="s">
        <v>303</v>
      </c>
      <c r="I64" s="4"/>
      <c r="Q64" s="4"/>
    </row>
    <row r="65" spans="1:17" x14ac:dyDescent="0.35">
      <c r="A65" s="122" t="s">
        <v>212</v>
      </c>
      <c r="B65" s="113" t="s">
        <v>297</v>
      </c>
      <c r="I65" s="113"/>
      <c r="Q65" s="113"/>
    </row>
    <row r="66" spans="1:17" x14ac:dyDescent="0.35">
      <c r="A66" s="123" t="s">
        <v>213</v>
      </c>
      <c r="B66" s="112" t="s">
        <v>111</v>
      </c>
      <c r="I66" s="112">
        <f>+(I64+I65)*I$20</f>
        <v>0</v>
      </c>
      <c r="Q66" s="112">
        <f>+(Q64+Q65)*Q$20</f>
        <v>0</v>
      </c>
    </row>
    <row r="67" spans="1:17" outlineLevel="1" x14ac:dyDescent="0.35">
      <c r="A67" s="119" t="s">
        <v>214</v>
      </c>
      <c r="B67" s="4" t="s">
        <v>367</v>
      </c>
      <c r="I67" s="4"/>
      <c r="Q67" s="4"/>
    </row>
    <row r="68" spans="1:17" outlineLevel="1" x14ac:dyDescent="0.35">
      <c r="A68" s="124" t="s">
        <v>215</v>
      </c>
      <c r="B68" s="111" t="s">
        <v>370</v>
      </c>
      <c r="I68" s="111">
        <f t="shared" ref="I68" si="109">+I67*I$23</f>
        <v>0</v>
      </c>
      <c r="Q68" s="111">
        <f t="shared" ref="Q68" si="110">+Q67*Q$23</f>
        <v>0</v>
      </c>
    </row>
    <row r="69" spans="1:17" x14ac:dyDescent="0.35">
      <c r="A69" s="124" t="s">
        <v>216</v>
      </c>
      <c r="B69" s="111" t="s">
        <v>217</v>
      </c>
      <c r="I69" s="111">
        <f>+I62+I63+I66+I68</f>
        <v>0</v>
      </c>
      <c r="Q69" s="111">
        <f>+Q62+Q63+Q66+Q68</f>
        <v>0</v>
      </c>
    </row>
    <row r="70" spans="1:17" ht="13.5" customHeight="1" x14ac:dyDescent="0.35"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</row>
    <row r="71" spans="1:17" x14ac:dyDescent="0.35">
      <c r="A71" s="124" t="s">
        <v>76</v>
      </c>
      <c r="B71" s="111" t="s">
        <v>42</v>
      </c>
      <c r="E71" s="111">
        <f>+E69+E61+E53+E45+E37</f>
        <v>0</v>
      </c>
      <c r="F71" s="111">
        <f>+F69+F61+F53+F45+F37</f>
        <v>0</v>
      </c>
      <c r="G71" s="111">
        <f>+G69+G61+G53+G45+G37</f>
        <v>0</v>
      </c>
      <c r="H71" s="111">
        <f>+H69+H61+H53+H45+H37</f>
        <v>0</v>
      </c>
      <c r="I71" s="111">
        <f>+I69+I61+I53+I45+I37</f>
        <v>0</v>
      </c>
      <c r="M71" s="111">
        <f>+M69+M61+M53+M45+M37</f>
        <v>0</v>
      </c>
      <c r="N71" s="111">
        <f>+N69+N61+N53+N45+N37</f>
        <v>0</v>
      </c>
      <c r="O71" s="111">
        <f>+O69+O61+O53+O45+O37</f>
        <v>0</v>
      </c>
      <c r="P71" s="111">
        <f>+P69+P61+P53+P45+P37</f>
        <v>0</v>
      </c>
      <c r="Q71" s="111">
        <f>+Q69+Q61+Q53+Q45+Q37</f>
        <v>0</v>
      </c>
    </row>
    <row r="72" spans="1:17" ht="10" customHeight="1" x14ac:dyDescent="0.35"/>
    <row r="73" spans="1:17" x14ac:dyDescent="0.35">
      <c r="A73" s="119" t="s">
        <v>121</v>
      </c>
      <c r="B73" s="4" t="s">
        <v>372</v>
      </c>
      <c r="E73" s="1"/>
      <c r="F73" s="1"/>
      <c r="G73" s="1"/>
      <c r="H73" s="1"/>
      <c r="I73" s="1"/>
      <c r="M73" s="1"/>
      <c r="N73" s="1"/>
      <c r="O73" s="1"/>
      <c r="P73" s="1"/>
      <c r="Q73" s="1"/>
    </row>
    <row r="74" spans="1:17" ht="10" customHeight="1" x14ac:dyDescent="0.35"/>
    <row r="75" spans="1:17" x14ac:dyDescent="0.35">
      <c r="A75" s="119" t="s">
        <v>121</v>
      </c>
      <c r="B75" s="4" t="s">
        <v>97</v>
      </c>
      <c r="C75" s="1"/>
      <c r="D75" s="1"/>
      <c r="E75" s="1"/>
      <c r="F75" s="1"/>
      <c r="G75" s="1"/>
      <c r="H75" s="1"/>
      <c r="I75" s="1"/>
      <c r="M75" s="1"/>
      <c r="N75" s="1"/>
      <c r="O75" s="1"/>
      <c r="P75" s="1"/>
      <c r="Q75" s="1"/>
    </row>
    <row r="76" spans="1:17" ht="10" customHeight="1" x14ac:dyDescent="0.35"/>
    <row r="77" spans="1:17" x14ac:dyDescent="0.35">
      <c r="A77" s="119" t="s">
        <v>121</v>
      </c>
      <c r="B77" s="125" t="s">
        <v>1</v>
      </c>
      <c r="E77" s="1"/>
      <c r="F77" s="1"/>
      <c r="G77" s="1"/>
      <c r="H77" s="1"/>
      <c r="I77" s="1"/>
      <c r="M77" s="1"/>
      <c r="N77" s="1"/>
      <c r="O77" s="1"/>
      <c r="P77" s="1"/>
      <c r="Q77" s="1"/>
    </row>
    <row r="78" spans="1:17" ht="10" customHeight="1" x14ac:dyDescent="0.35"/>
    <row r="79" spans="1:17" x14ac:dyDescent="0.35">
      <c r="A79" s="124" t="s">
        <v>128</v>
      </c>
      <c r="B79" s="111" t="s">
        <v>127</v>
      </c>
      <c r="C79" s="111">
        <f t="shared" ref="C79:I79" si="111">+C73+C71+C28+C77+C75</f>
        <v>0</v>
      </c>
      <c r="D79" s="111" t="e">
        <f t="shared" si="111"/>
        <v>#DIV/0!</v>
      </c>
      <c r="E79" s="111" t="e">
        <f t="shared" si="111"/>
        <v>#DIV/0!</v>
      </c>
      <c r="F79" s="111" t="e">
        <f t="shared" si="111"/>
        <v>#DIV/0!</v>
      </c>
      <c r="G79" s="111" t="e">
        <f t="shared" si="111"/>
        <v>#DIV/0!</v>
      </c>
      <c r="H79" s="111" t="e">
        <f t="shared" si="111"/>
        <v>#DIV/0!</v>
      </c>
      <c r="I79" s="111" t="e">
        <f t="shared" si="111"/>
        <v>#DIV/0!</v>
      </c>
      <c r="K79" s="111">
        <f t="shared" ref="K79:Q79" si="112">+K73+K71+K28+K77+K75</f>
        <v>0</v>
      </c>
      <c r="L79" s="111" t="e">
        <f t="shared" si="112"/>
        <v>#DIV/0!</v>
      </c>
      <c r="M79" s="111" t="e">
        <f t="shared" si="112"/>
        <v>#DIV/0!</v>
      </c>
      <c r="N79" s="111" t="e">
        <f t="shared" si="112"/>
        <v>#DIV/0!</v>
      </c>
      <c r="O79" s="111" t="e">
        <f t="shared" si="112"/>
        <v>#DIV/0!</v>
      </c>
      <c r="P79" s="111" t="e">
        <f t="shared" si="112"/>
        <v>#DIV/0!</v>
      </c>
      <c r="Q79" s="111" t="e">
        <f t="shared" si="112"/>
        <v>#DIV/0!</v>
      </c>
    </row>
    <row r="80" spans="1:17" ht="10" customHeight="1" x14ac:dyDescent="0.35"/>
    <row r="81" spans="1:17" x14ac:dyDescent="0.35">
      <c r="A81" s="124" t="s">
        <v>129</v>
      </c>
      <c r="B81" s="111" t="s">
        <v>390</v>
      </c>
      <c r="E81" s="111" t="e">
        <f>+E79</f>
        <v>#DIV/0!</v>
      </c>
      <c r="F81" s="111" t="e">
        <f t="shared" ref="F81:I81" si="113">+F79</f>
        <v>#DIV/0!</v>
      </c>
      <c r="G81" s="111" t="e">
        <f t="shared" si="113"/>
        <v>#DIV/0!</v>
      </c>
      <c r="H81" s="111" t="e">
        <f t="shared" si="113"/>
        <v>#DIV/0!</v>
      </c>
      <c r="I81" s="111" t="e">
        <f t="shared" si="113"/>
        <v>#DIV/0!</v>
      </c>
      <c r="M81" s="111" t="e">
        <f>+M79</f>
        <v>#DIV/0!</v>
      </c>
      <c r="N81" s="111" t="e">
        <f t="shared" ref="N81:Q81" si="114">+N79</f>
        <v>#DIV/0!</v>
      </c>
      <c r="O81" s="111" t="e">
        <f t="shared" si="114"/>
        <v>#DIV/0!</v>
      </c>
      <c r="P81" s="111" t="e">
        <f t="shared" si="114"/>
        <v>#DIV/0!</v>
      </c>
      <c r="Q81" s="111" t="e">
        <f t="shared" si="114"/>
        <v>#DIV/0!</v>
      </c>
    </row>
    <row r="82" spans="1:17" ht="10" customHeight="1" x14ac:dyDescent="0.35"/>
    <row r="83" spans="1:17" x14ac:dyDescent="0.35">
      <c r="A83" s="119" t="s">
        <v>130</v>
      </c>
      <c r="B83" s="4" t="s">
        <v>422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</row>
    <row r="84" spans="1:17" ht="10" customHeight="1" x14ac:dyDescent="0.35"/>
    <row r="85" spans="1:17" x14ac:dyDescent="0.35">
      <c r="A85" s="124" t="s">
        <v>392</v>
      </c>
      <c r="B85" s="111" t="s">
        <v>391</v>
      </c>
      <c r="E85" s="111" t="e">
        <f>+E81*(1+E83)</f>
        <v>#DIV/0!</v>
      </c>
      <c r="F85" s="111" t="e">
        <f t="shared" ref="F85:I85" si="115">+F81*(1+F83)</f>
        <v>#DIV/0!</v>
      </c>
      <c r="G85" s="111" t="e">
        <f t="shared" si="115"/>
        <v>#DIV/0!</v>
      </c>
      <c r="H85" s="111" t="e">
        <f t="shared" si="115"/>
        <v>#DIV/0!</v>
      </c>
      <c r="I85" s="111" t="e">
        <f t="shared" si="115"/>
        <v>#DIV/0!</v>
      </c>
      <c r="M85" s="111" t="e">
        <f>+M81*(1+M83)</f>
        <v>#DIV/0!</v>
      </c>
      <c r="N85" s="111" t="e">
        <f t="shared" ref="N85:Q85" si="116">+N81*(1+N83)</f>
        <v>#DIV/0!</v>
      </c>
      <c r="O85" s="111" t="e">
        <f t="shared" si="116"/>
        <v>#DIV/0!</v>
      </c>
      <c r="P85" s="111" t="e">
        <f t="shared" si="116"/>
        <v>#DIV/0!</v>
      </c>
      <c r="Q85" s="111" t="e">
        <f t="shared" si="116"/>
        <v>#DIV/0!</v>
      </c>
    </row>
    <row r="86" spans="1:17" ht="10" customHeight="1" x14ac:dyDescent="0.35"/>
    <row r="87" spans="1:17" x14ac:dyDescent="0.35">
      <c r="A87" s="119" t="s">
        <v>299</v>
      </c>
      <c r="B87" s="4" t="s">
        <v>421</v>
      </c>
      <c r="E87" s="1"/>
      <c r="F87" s="1"/>
      <c r="G87" s="1"/>
      <c r="H87" s="1"/>
      <c r="I87" s="1"/>
      <c r="M87" s="1"/>
      <c r="N87" s="1"/>
      <c r="O87" s="1"/>
      <c r="P87" s="1"/>
      <c r="Q87" s="1"/>
    </row>
    <row r="88" spans="1:17" ht="10" customHeight="1" x14ac:dyDescent="0.35"/>
    <row r="89" spans="1:17" x14ac:dyDescent="0.35">
      <c r="A89" s="119" t="s">
        <v>122</v>
      </c>
      <c r="B89" s="4" t="s">
        <v>8</v>
      </c>
      <c r="E89" s="1"/>
      <c r="F89" s="1"/>
      <c r="G89" s="1"/>
      <c r="H89" s="1"/>
      <c r="I89" s="1"/>
      <c r="M89" s="1"/>
      <c r="N89" s="1"/>
      <c r="O89" s="1"/>
      <c r="P89" s="1"/>
      <c r="Q89" s="1"/>
    </row>
    <row r="90" spans="1:17" ht="10" customHeight="1" x14ac:dyDescent="0.35"/>
    <row r="91" spans="1:17" x14ac:dyDescent="0.35">
      <c r="A91" s="119" t="s">
        <v>124</v>
      </c>
      <c r="B91" s="4" t="s">
        <v>123</v>
      </c>
      <c r="E91" s="1"/>
      <c r="F91" s="1"/>
      <c r="G91" s="1"/>
      <c r="H91" s="1"/>
      <c r="I91" s="1"/>
      <c r="M91" s="1"/>
      <c r="N91" s="1"/>
      <c r="O91" s="1"/>
      <c r="P91" s="1"/>
      <c r="Q91" s="1"/>
    </row>
    <row r="92" spans="1:17" ht="10" customHeight="1" x14ac:dyDescent="0.35"/>
    <row r="93" spans="1:17" x14ac:dyDescent="0.35">
      <c r="A93" s="119" t="s">
        <v>125</v>
      </c>
      <c r="B93" s="4" t="s">
        <v>126</v>
      </c>
      <c r="E93" s="1"/>
      <c r="F93" s="1"/>
      <c r="G93" s="1"/>
      <c r="H93" s="1"/>
      <c r="I93" s="1"/>
      <c r="M93" s="1"/>
      <c r="N93" s="1"/>
      <c r="O93" s="1"/>
      <c r="P93" s="1"/>
      <c r="Q93" s="1"/>
    </row>
    <row r="94" spans="1:17" ht="10" customHeight="1" x14ac:dyDescent="0.35"/>
    <row r="95" spans="1:17" x14ac:dyDescent="0.35">
      <c r="A95" s="124" t="s">
        <v>393</v>
      </c>
      <c r="B95" s="111" t="s">
        <v>394</v>
      </c>
      <c r="E95" s="111" t="e">
        <f>+E85+E89+E91+E93-E87</f>
        <v>#DIV/0!</v>
      </c>
      <c r="F95" s="111" t="e">
        <f t="shared" ref="F95:I95" si="117">+F85+F89+F91+F93-F87</f>
        <v>#DIV/0!</v>
      </c>
      <c r="G95" s="111" t="e">
        <f t="shared" si="117"/>
        <v>#DIV/0!</v>
      </c>
      <c r="H95" s="111" t="e">
        <f t="shared" si="117"/>
        <v>#DIV/0!</v>
      </c>
      <c r="I95" s="111" t="e">
        <f t="shared" si="117"/>
        <v>#DIV/0!</v>
      </c>
      <c r="M95" s="111" t="e">
        <f t="shared" ref="M95:Q95" si="118">+M85+M89+M91+M93-M87</f>
        <v>#DIV/0!</v>
      </c>
      <c r="N95" s="111" t="e">
        <f t="shared" si="118"/>
        <v>#DIV/0!</v>
      </c>
      <c r="O95" s="111" t="e">
        <f t="shared" si="118"/>
        <v>#DIV/0!</v>
      </c>
      <c r="P95" s="111" t="e">
        <f t="shared" si="118"/>
        <v>#DIV/0!</v>
      </c>
      <c r="Q95" s="111" t="e">
        <f t="shared" si="118"/>
        <v>#DIV/0!</v>
      </c>
    </row>
    <row r="96" spans="1:17" ht="10" customHeight="1" x14ac:dyDescent="0.35"/>
    <row r="97" spans="1:17" x14ac:dyDescent="0.35">
      <c r="A97" s="119" t="s">
        <v>172</v>
      </c>
      <c r="B97" s="4" t="s">
        <v>173</v>
      </c>
      <c r="C97" s="1"/>
      <c r="D97" s="1"/>
      <c r="E97" s="1"/>
      <c r="F97" s="1"/>
      <c r="G97" s="1"/>
      <c r="H97" s="1"/>
      <c r="I97" s="1"/>
      <c r="K97" s="148">
        <f t="shared" ref="K97" si="119">+C97</f>
        <v>0</v>
      </c>
      <c r="L97" s="148">
        <f t="shared" ref="L97" si="120">+D97</f>
        <v>0</v>
      </c>
      <c r="M97" s="148">
        <f t="shared" ref="M97" si="121">+E97</f>
        <v>0</v>
      </c>
      <c r="N97" s="148">
        <f t="shared" ref="N97" si="122">+F97</f>
        <v>0</v>
      </c>
      <c r="O97" s="148">
        <f t="shared" ref="O97" si="123">+G97</f>
        <v>0</v>
      </c>
      <c r="P97" s="148">
        <f t="shared" ref="P97" si="124">+H97</f>
        <v>0</v>
      </c>
      <c r="Q97" s="148">
        <f t="shared" ref="Q97" si="125">+I97</f>
        <v>0</v>
      </c>
    </row>
    <row r="98" spans="1:17" ht="10" customHeight="1" x14ac:dyDescent="0.35"/>
    <row r="99" spans="1:17" x14ac:dyDescent="0.35">
      <c r="A99" s="119" t="s">
        <v>134</v>
      </c>
      <c r="B99" s="4" t="s">
        <v>145</v>
      </c>
      <c r="C99" s="1"/>
      <c r="D99" s="1"/>
      <c r="E99" s="1"/>
      <c r="F99" s="1"/>
      <c r="G99" s="1"/>
      <c r="H99" s="1"/>
      <c r="I99" s="1"/>
      <c r="K99" s="148">
        <f t="shared" ref="K99:K108" si="126">+C99</f>
        <v>0</v>
      </c>
      <c r="L99" s="148">
        <f t="shared" ref="L99:L108" si="127">+D99</f>
        <v>0</v>
      </c>
      <c r="M99" s="148">
        <f t="shared" ref="M99:M108" si="128">+E99</f>
        <v>0</v>
      </c>
      <c r="N99" s="148">
        <f t="shared" ref="N99:N108" si="129">+F99</f>
        <v>0</v>
      </c>
      <c r="O99" s="148">
        <f t="shared" ref="O99:O108" si="130">+G99</f>
        <v>0</v>
      </c>
      <c r="P99" s="148">
        <f t="shared" ref="P99:P108" si="131">+H99</f>
        <v>0</v>
      </c>
      <c r="Q99" s="148">
        <f t="shared" ref="Q99:Q108" si="132">+I99</f>
        <v>0</v>
      </c>
    </row>
    <row r="100" spans="1:17" x14ac:dyDescent="0.35">
      <c r="A100" s="137" t="s">
        <v>135</v>
      </c>
      <c r="B100" s="5" t="s">
        <v>146</v>
      </c>
      <c r="C100" s="113"/>
      <c r="D100" s="113"/>
      <c r="E100" s="113"/>
      <c r="F100" s="113"/>
      <c r="G100" s="113"/>
      <c r="H100" s="113"/>
      <c r="I100" s="113"/>
      <c r="K100" s="148">
        <f t="shared" si="126"/>
        <v>0</v>
      </c>
      <c r="L100" s="148">
        <f t="shared" si="127"/>
        <v>0</v>
      </c>
      <c r="M100" s="148">
        <f t="shared" si="128"/>
        <v>0</v>
      </c>
      <c r="N100" s="148">
        <f t="shared" si="129"/>
        <v>0</v>
      </c>
      <c r="O100" s="148">
        <f t="shared" si="130"/>
        <v>0</v>
      </c>
      <c r="P100" s="148">
        <f t="shared" si="131"/>
        <v>0</v>
      </c>
      <c r="Q100" s="148">
        <f t="shared" si="132"/>
        <v>0</v>
      </c>
    </row>
    <row r="101" spans="1:17" x14ac:dyDescent="0.35">
      <c r="A101" s="119" t="s">
        <v>136</v>
      </c>
      <c r="B101" s="4" t="s">
        <v>147</v>
      </c>
      <c r="C101" s="1"/>
      <c r="D101" s="1"/>
      <c r="E101" s="1"/>
      <c r="F101" s="1"/>
      <c r="G101" s="1"/>
      <c r="H101" s="1"/>
      <c r="I101" s="1"/>
      <c r="K101" s="148">
        <f t="shared" si="126"/>
        <v>0</v>
      </c>
      <c r="L101" s="148">
        <f t="shared" si="127"/>
        <v>0</v>
      </c>
      <c r="M101" s="148">
        <f t="shared" si="128"/>
        <v>0</v>
      </c>
      <c r="N101" s="148">
        <f t="shared" si="129"/>
        <v>0</v>
      </c>
      <c r="O101" s="148">
        <f t="shared" si="130"/>
        <v>0</v>
      </c>
      <c r="P101" s="148">
        <f t="shared" si="131"/>
        <v>0</v>
      </c>
      <c r="Q101" s="148">
        <f t="shared" si="132"/>
        <v>0</v>
      </c>
    </row>
    <row r="102" spans="1:17" x14ac:dyDescent="0.35">
      <c r="A102" s="137" t="s">
        <v>137</v>
      </c>
      <c r="B102" s="5" t="s">
        <v>148</v>
      </c>
      <c r="C102" s="113"/>
      <c r="D102" s="113"/>
      <c r="E102" s="113"/>
      <c r="F102" s="113"/>
      <c r="G102" s="113"/>
      <c r="H102" s="113"/>
      <c r="I102" s="113"/>
      <c r="K102" s="148">
        <f t="shared" si="126"/>
        <v>0</v>
      </c>
      <c r="L102" s="148">
        <f t="shared" si="127"/>
        <v>0</v>
      </c>
      <c r="M102" s="148">
        <f t="shared" si="128"/>
        <v>0</v>
      </c>
      <c r="N102" s="148">
        <f t="shared" si="129"/>
        <v>0</v>
      </c>
      <c r="O102" s="148">
        <f t="shared" si="130"/>
        <v>0</v>
      </c>
      <c r="P102" s="148">
        <f t="shared" si="131"/>
        <v>0</v>
      </c>
      <c r="Q102" s="148">
        <f t="shared" si="132"/>
        <v>0</v>
      </c>
    </row>
    <row r="103" spans="1:17" x14ac:dyDescent="0.35">
      <c r="A103" s="119" t="s">
        <v>138</v>
      </c>
      <c r="B103" s="4" t="s">
        <v>149</v>
      </c>
      <c r="C103" s="1"/>
      <c r="D103" s="1"/>
      <c r="E103" s="1"/>
      <c r="F103" s="1"/>
      <c r="G103" s="1"/>
      <c r="H103" s="1"/>
      <c r="I103" s="1"/>
      <c r="K103" s="148">
        <f t="shared" si="126"/>
        <v>0</v>
      </c>
      <c r="L103" s="148">
        <f t="shared" si="127"/>
        <v>0</v>
      </c>
      <c r="M103" s="148">
        <f t="shared" si="128"/>
        <v>0</v>
      </c>
      <c r="N103" s="148">
        <f t="shared" si="129"/>
        <v>0</v>
      </c>
      <c r="O103" s="148">
        <f t="shared" si="130"/>
        <v>0</v>
      </c>
      <c r="P103" s="148">
        <f t="shared" si="131"/>
        <v>0</v>
      </c>
      <c r="Q103" s="148">
        <f t="shared" si="132"/>
        <v>0</v>
      </c>
    </row>
    <row r="104" spans="1:17" x14ac:dyDescent="0.35">
      <c r="A104" s="137" t="s">
        <v>139</v>
      </c>
      <c r="B104" s="5" t="s">
        <v>150</v>
      </c>
      <c r="C104" s="113"/>
      <c r="D104" s="113"/>
      <c r="E104" s="113"/>
      <c r="F104" s="113"/>
      <c r="G104" s="113"/>
      <c r="H104" s="113"/>
      <c r="I104" s="113"/>
      <c r="K104" s="148">
        <f t="shared" si="126"/>
        <v>0</v>
      </c>
      <c r="L104" s="148">
        <f t="shared" si="127"/>
        <v>0</v>
      </c>
      <c r="M104" s="148">
        <f t="shared" si="128"/>
        <v>0</v>
      </c>
      <c r="N104" s="148">
        <f t="shared" si="129"/>
        <v>0</v>
      </c>
      <c r="O104" s="148">
        <f t="shared" si="130"/>
        <v>0</v>
      </c>
      <c r="P104" s="148">
        <f t="shared" si="131"/>
        <v>0</v>
      </c>
      <c r="Q104" s="148">
        <f t="shared" si="132"/>
        <v>0</v>
      </c>
    </row>
    <row r="105" spans="1:17" x14ac:dyDescent="0.35">
      <c r="A105" s="119" t="s">
        <v>140</v>
      </c>
      <c r="B105" s="4" t="s">
        <v>151</v>
      </c>
      <c r="C105" s="1"/>
      <c r="D105" s="1"/>
      <c r="E105" s="1"/>
      <c r="F105" s="1"/>
      <c r="G105" s="1"/>
      <c r="H105" s="1"/>
      <c r="I105" s="1"/>
      <c r="K105" s="148">
        <f t="shared" si="126"/>
        <v>0</v>
      </c>
      <c r="L105" s="148">
        <f t="shared" si="127"/>
        <v>0</v>
      </c>
      <c r="M105" s="148">
        <f t="shared" si="128"/>
        <v>0</v>
      </c>
      <c r="N105" s="148">
        <f t="shared" si="129"/>
        <v>0</v>
      </c>
      <c r="O105" s="148">
        <f t="shared" si="130"/>
        <v>0</v>
      </c>
      <c r="P105" s="148">
        <f t="shared" si="131"/>
        <v>0</v>
      </c>
      <c r="Q105" s="148">
        <f t="shared" si="132"/>
        <v>0</v>
      </c>
    </row>
    <row r="106" spans="1:17" x14ac:dyDescent="0.35">
      <c r="A106" s="137" t="s">
        <v>141</v>
      </c>
      <c r="B106" s="5" t="s">
        <v>152</v>
      </c>
      <c r="C106" s="113"/>
      <c r="D106" s="113"/>
      <c r="E106" s="113"/>
      <c r="F106" s="113"/>
      <c r="G106" s="113"/>
      <c r="H106" s="113"/>
      <c r="I106" s="113"/>
      <c r="K106" s="148">
        <f t="shared" si="126"/>
        <v>0</v>
      </c>
      <c r="L106" s="148">
        <f t="shared" si="127"/>
        <v>0</v>
      </c>
      <c r="M106" s="148">
        <f t="shared" si="128"/>
        <v>0</v>
      </c>
      <c r="N106" s="148">
        <f t="shared" si="129"/>
        <v>0</v>
      </c>
      <c r="O106" s="148">
        <f t="shared" si="130"/>
        <v>0</v>
      </c>
      <c r="P106" s="148">
        <f t="shared" si="131"/>
        <v>0</v>
      </c>
      <c r="Q106" s="148">
        <f t="shared" si="132"/>
        <v>0</v>
      </c>
    </row>
    <row r="107" spans="1:17" x14ac:dyDescent="0.35">
      <c r="A107" s="119" t="s">
        <v>142</v>
      </c>
      <c r="B107" s="4" t="s">
        <v>153</v>
      </c>
      <c r="C107" s="1"/>
      <c r="D107" s="1"/>
      <c r="E107" s="1"/>
      <c r="F107" s="1"/>
      <c r="G107" s="1"/>
      <c r="H107" s="1"/>
      <c r="I107" s="1"/>
      <c r="K107" s="148">
        <f t="shared" si="126"/>
        <v>0</v>
      </c>
      <c r="L107" s="148">
        <f t="shared" si="127"/>
        <v>0</v>
      </c>
      <c r="M107" s="148">
        <f t="shared" si="128"/>
        <v>0</v>
      </c>
      <c r="N107" s="148">
        <f t="shared" si="129"/>
        <v>0</v>
      </c>
      <c r="O107" s="148">
        <f t="shared" si="130"/>
        <v>0</v>
      </c>
      <c r="P107" s="148">
        <f t="shared" si="131"/>
        <v>0</v>
      </c>
      <c r="Q107" s="148">
        <f t="shared" si="132"/>
        <v>0</v>
      </c>
    </row>
    <row r="108" spans="1:17" x14ac:dyDescent="0.35">
      <c r="A108" s="137" t="s">
        <v>143</v>
      </c>
      <c r="B108" s="5" t="s">
        <v>154</v>
      </c>
      <c r="C108" s="113"/>
      <c r="D108" s="113"/>
      <c r="E108" s="113"/>
      <c r="F108" s="113"/>
      <c r="G108" s="113"/>
      <c r="H108" s="113"/>
      <c r="I108" s="113"/>
      <c r="K108" s="148">
        <f t="shared" si="126"/>
        <v>0</v>
      </c>
      <c r="L108" s="148">
        <f t="shared" si="127"/>
        <v>0</v>
      </c>
      <c r="M108" s="148">
        <f t="shared" si="128"/>
        <v>0</v>
      </c>
      <c r="N108" s="148">
        <f t="shared" si="129"/>
        <v>0</v>
      </c>
      <c r="O108" s="148">
        <f t="shared" si="130"/>
        <v>0</v>
      </c>
      <c r="P108" s="148">
        <f t="shared" si="131"/>
        <v>0</v>
      </c>
      <c r="Q108" s="148">
        <f t="shared" si="132"/>
        <v>0</v>
      </c>
    </row>
    <row r="109" spans="1:17" x14ac:dyDescent="0.35">
      <c r="A109" s="119" t="s">
        <v>257</v>
      </c>
      <c r="B109" s="4" t="s">
        <v>258</v>
      </c>
      <c r="C109" s="1"/>
      <c r="D109" s="1"/>
      <c r="E109" s="1"/>
      <c r="F109" s="1"/>
      <c r="G109" s="1"/>
      <c r="H109" s="1"/>
      <c r="I109" s="1"/>
      <c r="K109" s="148">
        <f t="shared" ref="K109:K114" si="133">+C109</f>
        <v>0</v>
      </c>
      <c r="L109" s="148">
        <f t="shared" ref="L109:L114" si="134">+D109</f>
        <v>0</v>
      </c>
      <c r="M109" s="148">
        <f t="shared" ref="M109:M114" si="135">+E109</f>
        <v>0</v>
      </c>
      <c r="N109" s="148">
        <f t="shared" ref="N109:N114" si="136">+F109</f>
        <v>0</v>
      </c>
      <c r="O109" s="148">
        <f t="shared" ref="O109:O114" si="137">+G109</f>
        <v>0</v>
      </c>
      <c r="P109" s="148">
        <f t="shared" ref="P109:P114" si="138">+H109</f>
        <v>0</v>
      </c>
      <c r="Q109" s="148">
        <f t="shared" ref="Q109:Q114" si="139">+I109</f>
        <v>0</v>
      </c>
    </row>
    <row r="110" spans="1:17" x14ac:dyDescent="0.35">
      <c r="A110" s="137" t="s">
        <v>259</v>
      </c>
      <c r="B110" s="5" t="s">
        <v>260</v>
      </c>
      <c r="C110" s="113"/>
      <c r="D110" s="113"/>
      <c r="E110" s="113"/>
      <c r="F110" s="113"/>
      <c r="G110" s="113"/>
      <c r="H110" s="113"/>
      <c r="I110" s="113"/>
      <c r="K110" s="148">
        <f t="shared" si="133"/>
        <v>0</v>
      </c>
      <c r="L110" s="148">
        <f t="shared" si="134"/>
        <v>0</v>
      </c>
      <c r="M110" s="148">
        <f t="shared" si="135"/>
        <v>0</v>
      </c>
      <c r="N110" s="148">
        <f t="shared" si="136"/>
        <v>0</v>
      </c>
      <c r="O110" s="148">
        <f t="shared" si="137"/>
        <v>0</v>
      </c>
      <c r="P110" s="148">
        <f t="shared" si="138"/>
        <v>0</v>
      </c>
      <c r="Q110" s="148">
        <f t="shared" si="139"/>
        <v>0</v>
      </c>
    </row>
    <row r="111" spans="1:17" x14ac:dyDescent="0.35">
      <c r="A111" s="119" t="s">
        <v>261</v>
      </c>
      <c r="B111" s="4" t="s">
        <v>262</v>
      </c>
      <c r="C111" s="1"/>
      <c r="D111" s="1"/>
      <c r="E111" s="1"/>
      <c r="F111" s="1"/>
      <c r="G111" s="1"/>
      <c r="H111" s="1"/>
      <c r="I111" s="1"/>
      <c r="K111" s="148">
        <f t="shared" si="133"/>
        <v>0</v>
      </c>
      <c r="L111" s="148">
        <f t="shared" si="134"/>
        <v>0</v>
      </c>
      <c r="M111" s="148">
        <f t="shared" si="135"/>
        <v>0</v>
      </c>
      <c r="N111" s="148">
        <f t="shared" si="136"/>
        <v>0</v>
      </c>
      <c r="O111" s="148">
        <f t="shared" si="137"/>
        <v>0</v>
      </c>
      <c r="P111" s="148">
        <f t="shared" si="138"/>
        <v>0</v>
      </c>
      <c r="Q111" s="148">
        <f t="shared" si="139"/>
        <v>0</v>
      </c>
    </row>
    <row r="112" spans="1:17" x14ac:dyDescent="0.35">
      <c r="A112" s="137" t="s">
        <v>263</v>
      </c>
      <c r="B112" s="5" t="s">
        <v>264</v>
      </c>
      <c r="C112" s="113"/>
      <c r="D112" s="113"/>
      <c r="E112" s="113"/>
      <c r="F112" s="113"/>
      <c r="G112" s="113"/>
      <c r="H112" s="113"/>
      <c r="I112" s="113"/>
      <c r="K112" s="148">
        <f t="shared" si="133"/>
        <v>0</v>
      </c>
      <c r="L112" s="148">
        <f t="shared" si="134"/>
        <v>0</v>
      </c>
      <c r="M112" s="148">
        <f t="shared" si="135"/>
        <v>0</v>
      </c>
      <c r="N112" s="148">
        <f t="shared" si="136"/>
        <v>0</v>
      </c>
      <c r="O112" s="148">
        <f t="shared" si="137"/>
        <v>0</v>
      </c>
      <c r="P112" s="148">
        <f t="shared" si="138"/>
        <v>0</v>
      </c>
      <c r="Q112" s="148">
        <f t="shared" si="139"/>
        <v>0</v>
      </c>
    </row>
    <row r="113" spans="1:17" x14ac:dyDescent="0.35">
      <c r="A113" s="119" t="s">
        <v>265</v>
      </c>
      <c r="B113" s="4" t="s">
        <v>266</v>
      </c>
      <c r="C113" s="1"/>
      <c r="D113" s="1"/>
      <c r="E113" s="1"/>
      <c r="F113" s="1"/>
      <c r="G113" s="1"/>
      <c r="H113" s="1"/>
      <c r="I113" s="1"/>
      <c r="K113" s="148">
        <f t="shared" si="133"/>
        <v>0</v>
      </c>
      <c r="L113" s="148">
        <f t="shared" si="134"/>
        <v>0</v>
      </c>
      <c r="M113" s="148">
        <f t="shared" si="135"/>
        <v>0</v>
      </c>
      <c r="N113" s="148">
        <f t="shared" si="136"/>
        <v>0</v>
      </c>
      <c r="O113" s="148">
        <f t="shared" si="137"/>
        <v>0</v>
      </c>
      <c r="P113" s="148">
        <f t="shared" si="138"/>
        <v>0</v>
      </c>
      <c r="Q113" s="148">
        <f t="shared" si="139"/>
        <v>0</v>
      </c>
    </row>
    <row r="114" spans="1:17" x14ac:dyDescent="0.35">
      <c r="A114" s="137" t="s">
        <v>267</v>
      </c>
      <c r="B114" s="5" t="s">
        <v>268</v>
      </c>
      <c r="C114" s="113"/>
      <c r="D114" s="113"/>
      <c r="E114" s="113"/>
      <c r="F114" s="113"/>
      <c r="G114" s="113"/>
      <c r="H114" s="113"/>
      <c r="I114" s="113"/>
      <c r="K114" s="148">
        <f t="shared" si="133"/>
        <v>0</v>
      </c>
      <c r="L114" s="148">
        <f t="shared" si="134"/>
        <v>0</v>
      </c>
      <c r="M114" s="148">
        <f t="shared" si="135"/>
        <v>0</v>
      </c>
      <c r="N114" s="148">
        <f t="shared" si="136"/>
        <v>0</v>
      </c>
      <c r="O114" s="148">
        <f t="shared" si="137"/>
        <v>0</v>
      </c>
      <c r="P114" s="148">
        <f t="shared" si="138"/>
        <v>0</v>
      </c>
      <c r="Q114" s="148">
        <f t="shared" si="139"/>
        <v>0</v>
      </c>
    </row>
    <row r="116" spans="1:17" x14ac:dyDescent="0.35">
      <c r="A116" s="119" t="s">
        <v>144</v>
      </c>
      <c r="B116" s="4" t="s">
        <v>277</v>
      </c>
      <c r="C116" s="1"/>
      <c r="D116" s="1"/>
      <c r="E116" s="1"/>
      <c r="F116" s="1"/>
      <c r="G116" s="1"/>
      <c r="H116" s="1"/>
      <c r="I116" s="1"/>
      <c r="K116" s="1"/>
      <c r="L116" s="1"/>
      <c r="M116" s="1"/>
      <c r="N116" s="1"/>
      <c r="O116" s="1"/>
      <c r="P116" s="1"/>
      <c r="Q116" s="1"/>
    </row>
    <row r="117" spans="1:17" x14ac:dyDescent="0.35">
      <c r="A117" s="137" t="s">
        <v>155</v>
      </c>
      <c r="B117" s="5" t="s">
        <v>278</v>
      </c>
      <c r="C117" s="113"/>
      <c r="D117" s="113"/>
      <c r="E117" s="113"/>
      <c r="F117" s="113"/>
      <c r="G117" s="113"/>
      <c r="H117" s="113"/>
      <c r="I117" s="113"/>
      <c r="K117" s="113"/>
      <c r="L117" s="113"/>
      <c r="M117" s="113"/>
      <c r="N117" s="113"/>
      <c r="O117" s="113"/>
      <c r="P117" s="113"/>
      <c r="Q117" s="113"/>
    </row>
    <row r="118" spans="1:17" x14ac:dyDescent="0.35">
      <c r="A118" s="119" t="s">
        <v>156</v>
      </c>
      <c r="B118" s="4" t="s">
        <v>279</v>
      </c>
      <c r="C118" s="1"/>
      <c r="D118" s="1"/>
      <c r="E118" s="1"/>
      <c r="F118" s="1"/>
      <c r="G118" s="1"/>
      <c r="H118" s="1"/>
      <c r="I118" s="1"/>
      <c r="K118" s="1"/>
      <c r="L118" s="1"/>
      <c r="M118" s="1"/>
      <c r="N118" s="1"/>
      <c r="O118" s="1"/>
      <c r="P118" s="1"/>
      <c r="Q118" s="1"/>
    </row>
    <row r="119" spans="1:17" x14ac:dyDescent="0.35">
      <c r="A119" s="137" t="s">
        <v>157</v>
      </c>
      <c r="B119" s="5" t="s">
        <v>280</v>
      </c>
      <c r="C119" s="113"/>
      <c r="D119" s="113"/>
      <c r="E119" s="113"/>
      <c r="F119" s="113"/>
      <c r="G119" s="113"/>
      <c r="H119" s="113"/>
      <c r="I119" s="113"/>
      <c r="K119" s="113"/>
      <c r="L119" s="113"/>
      <c r="M119" s="113"/>
      <c r="N119" s="113"/>
      <c r="O119" s="113"/>
      <c r="P119" s="113"/>
      <c r="Q119" s="113"/>
    </row>
    <row r="120" spans="1:17" x14ac:dyDescent="0.35">
      <c r="A120" s="119" t="s">
        <v>158</v>
      </c>
      <c r="B120" s="4" t="s">
        <v>281</v>
      </c>
      <c r="C120" s="1"/>
      <c r="D120" s="1"/>
      <c r="E120" s="1"/>
      <c r="F120" s="1"/>
      <c r="G120" s="1"/>
      <c r="H120" s="1"/>
      <c r="I120" s="1"/>
      <c r="K120" s="1"/>
      <c r="L120" s="1"/>
      <c r="M120" s="1"/>
      <c r="N120" s="1"/>
      <c r="O120" s="1"/>
      <c r="P120" s="1"/>
      <c r="Q120" s="1"/>
    </row>
    <row r="121" spans="1:17" x14ac:dyDescent="0.35">
      <c r="A121" s="137" t="s">
        <v>159</v>
      </c>
      <c r="B121" s="5" t="s">
        <v>282</v>
      </c>
      <c r="C121" s="113"/>
      <c r="D121" s="113"/>
      <c r="E121" s="113"/>
      <c r="F121" s="113"/>
      <c r="G121" s="113"/>
      <c r="H121" s="113"/>
      <c r="I121" s="113"/>
      <c r="K121" s="113"/>
      <c r="L121" s="113"/>
      <c r="M121" s="113"/>
      <c r="N121" s="113"/>
      <c r="O121" s="113"/>
      <c r="P121" s="113"/>
      <c r="Q121" s="113"/>
    </row>
    <row r="122" spans="1:17" x14ac:dyDescent="0.35">
      <c r="A122" s="119" t="s">
        <v>160</v>
      </c>
      <c r="B122" s="4" t="s">
        <v>283</v>
      </c>
      <c r="C122" s="1"/>
      <c r="D122" s="1"/>
      <c r="E122" s="1"/>
      <c r="F122" s="1"/>
      <c r="G122" s="1"/>
      <c r="H122" s="1"/>
      <c r="I122" s="1"/>
      <c r="K122" s="1"/>
      <c r="L122" s="1"/>
      <c r="M122" s="1"/>
      <c r="N122" s="1"/>
      <c r="O122" s="1"/>
      <c r="P122" s="1"/>
      <c r="Q122" s="1"/>
    </row>
    <row r="123" spans="1:17" x14ac:dyDescent="0.35">
      <c r="A123" s="137" t="s">
        <v>161</v>
      </c>
      <c r="B123" s="5" t="s">
        <v>284</v>
      </c>
      <c r="C123" s="113"/>
      <c r="D123" s="113"/>
      <c r="E123" s="113"/>
      <c r="F123" s="113"/>
      <c r="G123" s="113"/>
      <c r="H123" s="113"/>
      <c r="I123" s="113"/>
      <c r="K123" s="113"/>
      <c r="L123" s="113"/>
      <c r="M123" s="113"/>
      <c r="N123" s="113"/>
      <c r="O123" s="113"/>
      <c r="P123" s="113"/>
      <c r="Q123" s="113"/>
    </row>
    <row r="124" spans="1:17" x14ac:dyDescent="0.35">
      <c r="A124" s="119" t="s">
        <v>162</v>
      </c>
      <c r="B124" s="4" t="s">
        <v>285</v>
      </c>
      <c r="C124" s="1"/>
      <c r="D124" s="1"/>
      <c r="E124" s="1"/>
      <c r="F124" s="1"/>
      <c r="G124" s="1"/>
      <c r="H124" s="1"/>
      <c r="I124" s="1"/>
      <c r="K124" s="1"/>
      <c r="L124" s="1"/>
      <c r="M124" s="1"/>
      <c r="N124" s="1"/>
      <c r="O124" s="1"/>
      <c r="P124" s="1"/>
      <c r="Q124" s="1"/>
    </row>
    <row r="125" spans="1:17" x14ac:dyDescent="0.35">
      <c r="A125" s="137" t="s">
        <v>163</v>
      </c>
      <c r="B125" s="5" t="s">
        <v>286</v>
      </c>
      <c r="C125" s="113"/>
      <c r="D125" s="113"/>
      <c r="E125" s="113"/>
      <c r="F125" s="113"/>
      <c r="G125" s="113"/>
      <c r="H125" s="113"/>
      <c r="I125" s="113"/>
      <c r="K125" s="113"/>
      <c r="L125" s="113"/>
      <c r="M125" s="113"/>
      <c r="N125" s="113"/>
      <c r="O125" s="113"/>
      <c r="P125" s="113"/>
      <c r="Q125" s="113"/>
    </row>
    <row r="126" spans="1:17" x14ac:dyDescent="0.35">
      <c r="A126" s="119" t="s">
        <v>269</v>
      </c>
      <c r="B126" s="4" t="s">
        <v>287</v>
      </c>
      <c r="C126" s="1"/>
      <c r="D126" s="1"/>
      <c r="E126" s="1"/>
      <c r="F126" s="1"/>
      <c r="G126" s="1"/>
      <c r="H126" s="1"/>
      <c r="I126" s="1"/>
      <c r="K126" s="1"/>
      <c r="L126" s="1"/>
      <c r="M126" s="1"/>
      <c r="N126" s="1"/>
      <c r="O126" s="1"/>
      <c r="P126" s="1"/>
      <c r="Q126" s="1"/>
    </row>
    <row r="127" spans="1:17" x14ac:dyDescent="0.35">
      <c r="A127" s="137" t="s">
        <v>270</v>
      </c>
      <c r="B127" s="5" t="s">
        <v>288</v>
      </c>
      <c r="C127" s="113"/>
      <c r="D127" s="113"/>
      <c r="E127" s="113"/>
      <c r="F127" s="113"/>
      <c r="G127" s="113"/>
      <c r="H127" s="113"/>
      <c r="I127" s="113"/>
      <c r="K127" s="113"/>
      <c r="L127" s="113"/>
      <c r="M127" s="113"/>
      <c r="N127" s="113"/>
      <c r="O127" s="113"/>
      <c r="P127" s="113"/>
      <c r="Q127" s="113"/>
    </row>
    <row r="128" spans="1:17" x14ac:dyDescent="0.35">
      <c r="A128" s="119" t="s">
        <v>271</v>
      </c>
      <c r="B128" s="4" t="s">
        <v>289</v>
      </c>
      <c r="C128" s="1"/>
      <c r="D128" s="1"/>
      <c r="E128" s="1"/>
      <c r="F128" s="1"/>
      <c r="G128" s="1"/>
      <c r="H128" s="1"/>
      <c r="I128" s="1"/>
      <c r="K128" s="1"/>
      <c r="L128" s="1"/>
      <c r="M128" s="1"/>
      <c r="N128" s="1"/>
      <c r="O128" s="1"/>
      <c r="P128" s="1"/>
      <c r="Q128" s="1"/>
    </row>
    <row r="129" spans="1:17" x14ac:dyDescent="0.35">
      <c r="A129" s="137" t="s">
        <v>272</v>
      </c>
      <c r="B129" s="5" t="s">
        <v>290</v>
      </c>
      <c r="C129" s="113"/>
      <c r="D129" s="113"/>
      <c r="E129" s="113"/>
      <c r="F129" s="113"/>
      <c r="G129" s="113"/>
      <c r="H129" s="113"/>
      <c r="I129" s="113"/>
      <c r="K129" s="113"/>
      <c r="L129" s="113"/>
      <c r="M129" s="113"/>
      <c r="N129" s="113"/>
      <c r="O129" s="113"/>
      <c r="P129" s="113"/>
      <c r="Q129" s="113"/>
    </row>
    <row r="130" spans="1:17" x14ac:dyDescent="0.35">
      <c r="A130" s="119" t="s">
        <v>273</v>
      </c>
      <c r="B130" s="4" t="s">
        <v>291</v>
      </c>
      <c r="C130" s="1"/>
      <c r="D130" s="1"/>
      <c r="E130" s="1"/>
      <c r="F130" s="1"/>
      <c r="G130" s="1"/>
      <c r="H130" s="1"/>
      <c r="I130" s="1"/>
      <c r="K130" s="1"/>
      <c r="L130" s="1"/>
      <c r="M130" s="1"/>
      <c r="N130" s="1"/>
      <c r="O130" s="1"/>
      <c r="P130" s="1"/>
      <c r="Q130" s="1"/>
    </row>
    <row r="131" spans="1:17" x14ac:dyDescent="0.35">
      <c r="A131" s="137" t="s">
        <v>274</v>
      </c>
      <c r="B131" s="5" t="s">
        <v>292</v>
      </c>
      <c r="C131" s="113"/>
      <c r="D131" s="113"/>
      <c r="E131" s="113"/>
      <c r="F131" s="113"/>
      <c r="G131" s="113"/>
      <c r="H131" s="113"/>
      <c r="I131" s="113"/>
      <c r="K131" s="113"/>
      <c r="L131" s="113"/>
      <c r="M131" s="113"/>
      <c r="N131" s="113"/>
      <c r="O131" s="113"/>
      <c r="P131" s="113"/>
      <c r="Q131" s="113"/>
    </row>
    <row r="133" spans="1:17" x14ac:dyDescent="0.35">
      <c r="A133" s="119" t="s">
        <v>164</v>
      </c>
      <c r="B133" s="4" t="s">
        <v>165</v>
      </c>
      <c r="E133" s="1" t="e">
        <f>+SUMPRODUCT(E116:E131,E99:E114)-E95</f>
        <v>#DIV/0!</v>
      </c>
      <c r="F133" s="1" t="e">
        <f t="shared" ref="F133:I133" si="140">+SUMPRODUCT(F116:F131,F99:F114)-F95</f>
        <v>#DIV/0!</v>
      </c>
      <c r="G133" s="1" t="e">
        <f t="shared" si="140"/>
        <v>#DIV/0!</v>
      </c>
      <c r="H133" s="1" t="e">
        <f t="shared" si="140"/>
        <v>#DIV/0!</v>
      </c>
      <c r="I133" s="1" t="e">
        <f t="shared" si="140"/>
        <v>#DIV/0!</v>
      </c>
      <c r="M133" s="1" t="e">
        <f>+SUMPRODUCT(M116:M131,M99:M114)-M95</f>
        <v>#DIV/0!</v>
      </c>
      <c r="N133" s="1" t="e">
        <f t="shared" ref="N133:Q133" si="141">+SUMPRODUCT(N116:N131,N99:N114)-N95</f>
        <v>#DIV/0!</v>
      </c>
      <c r="O133" s="1" t="e">
        <f t="shared" si="141"/>
        <v>#DIV/0!</v>
      </c>
      <c r="P133" s="1" t="e">
        <f t="shared" si="141"/>
        <v>#DIV/0!</v>
      </c>
      <c r="Q133" s="1" t="e">
        <f t="shared" si="141"/>
        <v>#DIV/0!</v>
      </c>
    </row>
    <row r="135" spans="1:17" x14ac:dyDescent="0.35">
      <c r="A135" s="135"/>
      <c r="B135" s="136"/>
      <c r="C135" s="136"/>
      <c r="D135" s="136"/>
      <c r="E135" s="136"/>
      <c r="F135" s="142" t="s">
        <v>382</v>
      </c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</row>
    <row r="136" spans="1:17" x14ac:dyDescent="0.35">
      <c r="A136" s="143"/>
      <c r="B136" s="144"/>
      <c r="C136" s="144"/>
      <c r="D136" s="144"/>
      <c r="E136" s="144"/>
      <c r="F136" s="145" t="s">
        <v>373</v>
      </c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</row>
    <row r="138" spans="1:17" x14ac:dyDescent="0.35">
      <c r="A138" s="119" t="s">
        <v>177</v>
      </c>
      <c r="B138" s="4" t="s">
        <v>174</v>
      </c>
      <c r="C138" s="138">
        <f t="shared" ref="C138:I138" si="142">+C4+C5</f>
        <v>0</v>
      </c>
      <c r="D138" s="138">
        <f t="shared" si="142"/>
        <v>0</v>
      </c>
      <c r="E138" s="138">
        <f t="shared" si="142"/>
        <v>0</v>
      </c>
      <c r="F138" s="138">
        <f t="shared" si="142"/>
        <v>0</v>
      </c>
      <c r="G138" s="138">
        <f t="shared" si="142"/>
        <v>0</v>
      </c>
      <c r="H138" s="138">
        <f t="shared" si="142"/>
        <v>0</v>
      </c>
      <c r="I138" s="138">
        <f t="shared" si="142"/>
        <v>0</v>
      </c>
      <c r="K138" s="138">
        <f t="shared" ref="K138:Q138" si="143">+K4+K5</f>
        <v>0</v>
      </c>
      <c r="L138" s="138">
        <f t="shared" si="143"/>
        <v>0</v>
      </c>
      <c r="M138" s="138">
        <f t="shared" si="143"/>
        <v>0</v>
      </c>
      <c r="N138" s="138">
        <f t="shared" si="143"/>
        <v>0</v>
      </c>
      <c r="O138" s="138">
        <f t="shared" si="143"/>
        <v>0</v>
      </c>
      <c r="P138" s="138">
        <f t="shared" si="143"/>
        <v>0</v>
      </c>
      <c r="Q138" s="138">
        <f t="shared" si="143"/>
        <v>0</v>
      </c>
    </row>
    <row r="139" spans="1:17" x14ac:dyDescent="0.35">
      <c r="A139" s="137" t="s">
        <v>177</v>
      </c>
      <c r="B139" s="5" t="s">
        <v>176</v>
      </c>
      <c r="C139" s="139">
        <f t="shared" ref="C139:I139" si="144">+C13</f>
        <v>0</v>
      </c>
      <c r="D139" s="139" t="e">
        <f t="shared" si="144"/>
        <v>#DIV/0!</v>
      </c>
      <c r="E139" s="139" t="e">
        <f t="shared" si="144"/>
        <v>#DIV/0!</v>
      </c>
      <c r="F139" s="139" t="e">
        <f t="shared" si="144"/>
        <v>#DIV/0!</v>
      </c>
      <c r="G139" s="139" t="e">
        <f t="shared" si="144"/>
        <v>#DIV/0!</v>
      </c>
      <c r="H139" s="139" t="e">
        <f t="shared" si="144"/>
        <v>#DIV/0!</v>
      </c>
      <c r="I139" s="139" t="e">
        <f t="shared" si="144"/>
        <v>#DIV/0!</v>
      </c>
      <c r="K139" s="139">
        <f t="shared" ref="K139:Q139" si="145">+K13</f>
        <v>0</v>
      </c>
      <c r="L139" s="139" t="e">
        <f t="shared" si="145"/>
        <v>#DIV/0!</v>
      </c>
      <c r="M139" s="139" t="e">
        <f t="shared" si="145"/>
        <v>#DIV/0!</v>
      </c>
      <c r="N139" s="139" t="e">
        <f t="shared" si="145"/>
        <v>#DIV/0!</v>
      </c>
      <c r="O139" s="139" t="e">
        <f t="shared" si="145"/>
        <v>#DIV/0!</v>
      </c>
      <c r="P139" s="139" t="e">
        <f t="shared" si="145"/>
        <v>#DIV/0!</v>
      </c>
      <c r="Q139" s="139" t="e">
        <f t="shared" si="145"/>
        <v>#DIV/0!</v>
      </c>
    </row>
    <row r="140" spans="1:17" x14ac:dyDescent="0.35">
      <c r="A140" s="119" t="s">
        <v>166</v>
      </c>
      <c r="B140" s="4" t="s">
        <v>33</v>
      </c>
      <c r="C140" s="138">
        <f t="shared" ref="C140:I140" si="146">+C15</f>
        <v>0</v>
      </c>
      <c r="D140" s="138">
        <f t="shared" si="146"/>
        <v>0</v>
      </c>
      <c r="E140" s="138">
        <f t="shared" si="146"/>
        <v>0</v>
      </c>
      <c r="F140" s="138">
        <f t="shared" si="146"/>
        <v>0</v>
      </c>
      <c r="G140" s="138">
        <f t="shared" si="146"/>
        <v>0</v>
      </c>
      <c r="H140" s="138">
        <f t="shared" si="146"/>
        <v>0</v>
      </c>
      <c r="I140" s="138">
        <f t="shared" si="146"/>
        <v>0</v>
      </c>
      <c r="K140" s="138">
        <f t="shared" ref="K140:Q140" si="147">+K15</f>
        <v>0</v>
      </c>
      <c r="L140" s="138">
        <f t="shared" si="147"/>
        <v>0</v>
      </c>
      <c r="M140" s="138">
        <f t="shared" si="147"/>
        <v>0</v>
      </c>
      <c r="N140" s="138">
        <f t="shared" si="147"/>
        <v>0</v>
      </c>
      <c r="O140" s="138">
        <f t="shared" si="147"/>
        <v>0</v>
      </c>
      <c r="P140" s="138">
        <f t="shared" si="147"/>
        <v>0</v>
      </c>
      <c r="Q140" s="138">
        <f t="shared" si="147"/>
        <v>0</v>
      </c>
    </row>
    <row r="141" spans="1:17" x14ac:dyDescent="0.35">
      <c r="A141" s="137" t="s">
        <v>178</v>
      </c>
      <c r="B141" s="5" t="s">
        <v>35</v>
      </c>
      <c r="C141" s="139">
        <f t="shared" ref="C141:I141" si="148">+C21</f>
        <v>0</v>
      </c>
      <c r="D141" s="139">
        <f t="shared" si="148"/>
        <v>0</v>
      </c>
      <c r="E141" s="139">
        <f t="shared" si="148"/>
        <v>0</v>
      </c>
      <c r="F141" s="139">
        <f t="shared" si="148"/>
        <v>0</v>
      </c>
      <c r="G141" s="139">
        <f t="shared" si="148"/>
        <v>0</v>
      </c>
      <c r="H141" s="139">
        <f t="shared" si="148"/>
        <v>0</v>
      </c>
      <c r="I141" s="139">
        <f t="shared" si="148"/>
        <v>0</v>
      </c>
      <c r="K141" s="139">
        <f t="shared" ref="K141:Q141" si="149">+K21</f>
        <v>0</v>
      </c>
      <c r="L141" s="139">
        <f t="shared" si="149"/>
        <v>0</v>
      </c>
      <c r="M141" s="139">
        <f t="shared" si="149"/>
        <v>0</v>
      </c>
      <c r="N141" s="139">
        <f t="shared" si="149"/>
        <v>0</v>
      </c>
      <c r="O141" s="139">
        <f t="shared" si="149"/>
        <v>0</v>
      </c>
      <c r="P141" s="139">
        <f t="shared" si="149"/>
        <v>0</v>
      </c>
      <c r="Q141" s="139">
        <f t="shared" si="149"/>
        <v>0</v>
      </c>
    </row>
    <row r="142" spans="1:17" x14ac:dyDescent="0.35">
      <c r="A142" s="119" t="s">
        <v>179</v>
      </c>
      <c r="B142" s="4" t="s">
        <v>175</v>
      </c>
      <c r="C142" s="138">
        <f>+C24</f>
        <v>0</v>
      </c>
      <c r="D142" s="138">
        <f t="shared" ref="D142:I142" si="150">+D24</f>
        <v>0</v>
      </c>
      <c r="E142" s="138">
        <f t="shared" si="150"/>
        <v>0</v>
      </c>
      <c r="F142" s="138">
        <f t="shared" si="150"/>
        <v>0</v>
      </c>
      <c r="G142" s="138">
        <f t="shared" si="150"/>
        <v>0</v>
      </c>
      <c r="H142" s="138">
        <f t="shared" si="150"/>
        <v>0</v>
      </c>
      <c r="I142" s="138">
        <f t="shared" si="150"/>
        <v>0</v>
      </c>
      <c r="K142" s="138">
        <f>+K24</f>
        <v>0</v>
      </c>
      <c r="L142" s="138">
        <f t="shared" ref="L142:Q142" si="151">+L24</f>
        <v>0</v>
      </c>
      <c r="M142" s="138">
        <f t="shared" si="151"/>
        <v>0</v>
      </c>
      <c r="N142" s="138">
        <f t="shared" si="151"/>
        <v>0</v>
      </c>
      <c r="O142" s="138">
        <f t="shared" si="151"/>
        <v>0</v>
      </c>
      <c r="P142" s="138">
        <f t="shared" si="151"/>
        <v>0</v>
      </c>
      <c r="Q142" s="138">
        <f t="shared" si="151"/>
        <v>0</v>
      </c>
    </row>
    <row r="143" spans="1:17" x14ac:dyDescent="0.35">
      <c r="A143" s="137" t="s">
        <v>107</v>
      </c>
      <c r="B143" s="5" t="s">
        <v>9</v>
      </c>
      <c r="C143" s="139">
        <f>+C25</f>
        <v>0</v>
      </c>
      <c r="D143" s="139">
        <f t="shared" ref="D143:I145" si="152">+D25</f>
        <v>0</v>
      </c>
      <c r="E143" s="139">
        <f t="shared" si="152"/>
        <v>0</v>
      </c>
      <c r="F143" s="139">
        <f t="shared" si="152"/>
        <v>0</v>
      </c>
      <c r="G143" s="139">
        <f t="shared" si="152"/>
        <v>0</v>
      </c>
      <c r="H143" s="139">
        <f t="shared" si="152"/>
        <v>0</v>
      </c>
      <c r="I143" s="139">
        <f t="shared" si="152"/>
        <v>0</v>
      </c>
      <c r="K143" s="139">
        <f>+K25</f>
        <v>0</v>
      </c>
      <c r="L143" s="139">
        <f t="shared" ref="L143:Q145" si="153">+L25</f>
        <v>0</v>
      </c>
      <c r="M143" s="139">
        <f t="shared" si="153"/>
        <v>0</v>
      </c>
      <c r="N143" s="139">
        <f t="shared" si="153"/>
        <v>0</v>
      </c>
      <c r="O143" s="139">
        <f t="shared" si="153"/>
        <v>0</v>
      </c>
      <c r="P143" s="139">
        <f t="shared" si="153"/>
        <v>0</v>
      </c>
      <c r="Q143" s="139">
        <f t="shared" si="153"/>
        <v>0</v>
      </c>
    </row>
    <row r="144" spans="1:17" x14ac:dyDescent="0.35">
      <c r="A144" s="119" t="s">
        <v>108</v>
      </c>
      <c r="B144" s="4" t="s">
        <v>425</v>
      </c>
      <c r="C144" s="138">
        <f>+C26</f>
        <v>0</v>
      </c>
      <c r="D144" s="138">
        <f t="shared" si="152"/>
        <v>0</v>
      </c>
      <c r="E144" s="138">
        <f t="shared" si="152"/>
        <v>0</v>
      </c>
      <c r="F144" s="138">
        <f t="shared" si="152"/>
        <v>0</v>
      </c>
      <c r="G144" s="138">
        <f t="shared" si="152"/>
        <v>0</v>
      </c>
      <c r="H144" s="138">
        <f t="shared" si="152"/>
        <v>0</v>
      </c>
      <c r="I144" s="138">
        <f t="shared" si="152"/>
        <v>0</v>
      </c>
      <c r="K144" s="138">
        <f>+K26</f>
        <v>0</v>
      </c>
      <c r="L144" s="138">
        <f t="shared" si="153"/>
        <v>0</v>
      </c>
      <c r="M144" s="138">
        <f t="shared" si="153"/>
        <v>0</v>
      </c>
      <c r="N144" s="138">
        <f t="shared" si="153"/>
        <v>0</v>
      </c>
      <c r="O144" s="138">
        <f t="shared" si="153"/>
        <v>0</v>
      </c>
      <c r="P144" s="138">
        <f t="shared" si="153"/>
        <v>0</v>
      </c>
      <c r="Q144" s="138">
        <f t="shared" si="153"/>
        <v>0</v>
      </c>
    </row>
    <row r="145" spans="1:17" x14ac:dyDescent="0.35">
      <c r="A145" s="137" t="s">
        <v>109</v>
      </c>
      <c r="B145" s="5" t="s">
        <v>102</v>
      </c>
      <c r="C145" s="139">
        <f>+C27</f>
        <v>0</v>
      </c>
      <c r="D145" s="139">
        <f t="shared" si="152"/>
        <v>0</v>
      </c>
      <c r="E145" s="139">
        <f t="shared" si="152"/>
        <v>0</v>
      </c>
      <c r="F145" s="139">
        <f t="shared" si="152"/>
        <v>0</v>
      </c>
      <c r="G145" s="139">
        <f t="shared" si="152"/>
        <v>0</v>
      </c>
      <c r="H145" s="139">
        <f t="shared" si="152"/>
        <v>0</v>
      </c>
      <c r="I145" s="139">
        <f t="shared" si="152"/>
        <v>0</v>
      </c>
      <c r="K145" s="139">
        <f>+K27</f>
        <v>0</v>
      </c>
      <c r="L145" s="139">
        <f t="shared" si="153"/>
        <v>0</v>
      </c>
      <c r="M145" s="139">
        <f t="shared" si="153"/>
        <v>0</v>
      </c>
      <c r="N145" s="139">
        <f t="shared" si="153"/>
        <v>0</v>
      </c>
      <c r="O145" s="139">
        <f t="shared" si="153"/>
        <v>0</v>
      </c>
      <c r="P145" s="139">
        <f t="shared" si="153"/>
        <v>0</v>
      </c>
      <c r="Q145" s="139">
        <f t="shared" si="153"/>
        <v>0</v>
      </c>
    </row>
    <row r="146" spans="1:17" x14ac:dyDescent="0.35">
      <c r="A146" s="119" t="s">
        <v>180</v>
      </c>
      <c r="B146" s="4" t="s">
        <v>374</v>
      </c>
      <c r="C146" s="138">
        <f>+SUM(C138:C145)</f>
        <v>0</v>
      </c>
      <c r="D146" s="138" t="e">
        <f t="shared" ref="D146:I146" si="154">+SUM(D138:D145)</f>
        <v>#DIV/0!</v>
      </c>
      <c r="E146" s="138" t="e">
        <f t="shared" si="154"/>
        <v>#DIV/0!</v>
      </c>
      <c r="F146" s="138" t="e">
        <f t="shared" si="154"/>
        <v>#DIV/0!</v>
      </c>
      <c r="G146" s="138" t="e">
        <f t="shared" si="154"/>
        <v>#DIV/0!</v>
      </c>
      <c r="H146" s="138" t="e">
        <f t="shared" si="154"/>
        <v>#DIV/0!</v>
      </c>
      <c r="I146" s="138" t="e">
        <f t="shared" si="154"/>
        <v>#DIV/0!</v>
      </c>
      <c r="K146" s="138">
        <f>+SUM(K138:K145)</f>
        <v>0</v>
      </c>
      <c r="L146" s="138" t="e">
        <f t="shared" ref="L146:Q146" si="155">+SUM(L138:L145)</f>
        <v>#DIV/0!</v>
      </c>
      <c r="M146" s="138" t="e">
        <f t="shared" si="155"/>
        <v>#DIV/0!</v>
      </c>
      <c r="N146" s="138" t="e">
        <f t="shared" si="155"/>
        <v>#DIV/0!</v>
      </c>
      <c r="O146" s="138" t="e">
        <f t="shared" si="155"/>
        <v>#DIV/0!</v>
      </c>
      <c r="P146" s="138" t="e">
        <f t="shared" si="155"/>
        <v>#DIV/0!</v>
      </c>
      <c r="Q146" s="138" t="e">
        <f t="shared" si="155"/>
        <v>#DIV/0!</v>
      </c>
    </row>
    <row r="148" spans="1:17" x14ac:dyDescent="0.35">
      <c r="A148" s="143"/>
      <c r="B148" s="144"/>
      <c r="C148" s="144"/>
      <c r="D148" s="144"/>
      <c r="E148" s="144"/>
      <c r="F148" s="145" t="s">
        <v>375</v>
      </c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</row>
    <row r="150" spans="1:17" x14ac:dyDescent="0.35">
      <c r="A150" s="119" t="s">
        <v>218</v>
      </c>
      <c r="B150" s="4" t="s">
        <v>34</v>
      </c>
      <c r="C150" s="138">
        <f t="shared" ref="C150:I151" si="156">+C30+C38+C46+C54+C62</f>
        <v>0</v>
      </c>
      <c r="D150" s="138">
        <f t="shared" si="156"/>
        <v>0</v>
      </c>
      <c r="E150" s="138">
        <f t="shared" si="156"/>
        <v>0</v>
      </c>
      <c r="F150" s="138">
        <f t="shared" si="156"/>
        <v>0</v>
      </c>
      <c r="G150" s="138">
        <f t="shared" si="156"/>
        <v>0</v>
      </c>
      <c r="H150" s="138">
        <f t="shared" si="156"/>
        <v>0</v>
      </c>
      <c r="I150" s="138">
        <f t="shared" si="156"/>
        <v>0</v>
      </c>
      <c r="K150" s="138">
        <f t="shared" ref="K150:Q151" si="157">+K30+K38+K46+K54+K62</f>
        <v>0</v>
      </c>
      <c r="L150" s="138">
        <f t="shared" si="157"/>
        <v>0</v>
      </c>
      <c r="M150" s="138">
        <f t="shared" si="157"/>
        <v>0</v>
      </c>
      <c r="N150" s="138">
        <f t="shared" si="157"/>
        <v>0</v>
      </c>
      <c r="O150" s="138">
        <f t="shared" si="157"/>
        <v>0</v>
      </c>
      <c r="P150" s="138">
        <f t="shared" si="157"/>
        <v>0</v>
      </c>
      <c r="Q150" s="138">
        <f t="shared" si="157"/>
        <v>0</v>
      </c>
    </row>
    <row r="151" spans="1:17" x14ac:dyDescent="0.35">
      <c r="A151" s="137" t="s">
        <v>219</v>
      </c>
      <c r="B151" s="5" t="s">
        <v>41</v>
      </c>
      <c r="C151" s="139">
        <f t="shared" si="156"/>
        <v>0</v>
      </c>
      <c r="D151" s="139">
        <f t="shared" si="156"/>
        <v>0</v>
      </c>
      <c r="E151" s="139">
        <f t="shared" si="156"/>
        <v>0</v>
      </c>
      <c r="F151" s="139">
        <f t="shared" si="156"/>
        <v>0</v>
      </c>
      <c r="G151" s="139">
        <f t="shared" si="156"/>
        <v>0</v>
      </c>
      <c r="H151" s="139">
        <f t="shared" si="156"/>
        <v>0</v>
      </c>
      <c r="I151" s="139">
        <f t="shared" si="156"/>
        <v>0</v>
      </c>
      <c r="K151" s="139">
        <f t="shared" si="157"/>
        <v>0</v>
      </c>
      <c r="L151" s="139">
        <f t="shared" si="157"/>
        <v>0</v>
      </c>
      <c r="M151" s="139">
        <f t="shared" si="157"/>
        <v>0</v>
      </c>
      <c r="N151" s="139">
        <f t="shared" si="157"/>
        <v>0</v>
      </c>
      <c r="O151" s="139">
        <f t="shared" si="157"/>
        <v>0</v>
      </c>
      <c r="P151" s="139">
        <f t="shared" si="157"/>
        <v>0</v>
      </c>
      <c r="Q151" s="139">
        <f t="shared" si="157"/>
        <v>0</v>
      </c>
    </row>
    <row r="152" spans="1:17" x14ac:dyDescent="0.35">
      <c r="A152" s="119" t="s">
        <v>250</v>
      </c>
      <c r="B152" s="4" t="s">
        <v>244</v>
      </c>
      <c r="C152" s="138">
        <f t="shared" ref="C152:I152" si="158">+C34+C42+C50+C58+C66</f>
        <v>0</v>
      </c>
      <c r="D152" s="138">
        <f t="shared" si="158"/>
        <v>0</v>
      </c>
      <c r="E152" s="138">
        <f t="shared" si="158"/>
        <v>0</v>
      </c>
      <c r="F152" s="138">
        <f t="shared" si="158"/>
        <v>0</v>
      </c>
      <c r="G152" s="138">
        <f t="shared" si="158"/>
        <v>0</v>
      </c>
      <c r="H152" s="138">
        <f t="shared" si="158"/>
        <v>0</v>
      </c>
      <c r="I152" s="138">
        <f t="shared" si="158"/>
        <v>0</v>
      </c>
      <c r="K152" s="138">
        <f t="shared" ref="K152:Q152" si="159">+K34+K42+K50+K58+K66</f>
        <v>0</v>
      </c>
      <c r="L152" s="138">
        <f t="shared" si="159"/>
        <v>0</v>
      </c>
      <c r="M152" s="138">
        <f t="shared" si="159"/>
        <v>0</v>
      </c>
      <c r="N152" s="138">
        <f t="shared" si="159"/>
        <v>0</v>
      </c>
      <c r="O152" s="138">
        <f t="shared" si="159"/>
        <v>0</v>
      </c>
      <c r="P152" s="138">
        <f t="shared" si="159"/>
        <v>0</v>
      </c>
      <c r="Q152" s="138">
        <f t="shared" si="159"/>
        <v>0</v>
      </c>
    </row>
    <row r="153" spans="1:17" x14ac:dyDescent="0.35">
      <c r="A153" s="137" t="s">
        <v>251</v>
      </c>
      <c r="B153" s="5" t="s">
        <v>181</v>
      </c>
      <c r="C153" s="139">
        <f>+C36+C44+C52++C60+C68</f>
        <v>0</v>
      </c>
      <c r="D153" s="139">
        <f t="shared" ref="D153:I153" si="160">+D36+D44+D52++D60+D68</f>
        <v>0</v>
      </c>
      <c r="E153" s="139">
        <f t="shared" si="160"/>
        <v>0</v>
      </c>
      <c r="F153" s="139">
        <f t="shared" si="160"/>
        <v>0</v>
      </c>
      <c r="G153" s="139">
        <f t="shared" si="160"/>
        <v>0</v>
      </c>
      <c r="H153" s="139">
        <f t="shared" si="160"/>
        <v>0</v>
      </c>
      <c r="I153" s="139">
        <f t="shared" si="160"/>
        <v>0</v>
      </c>
      <c r="K153" s="139">
        <f>+K36+K44+K52++K60+K68</f>
        <v>0</v>
      </c>
      <c r="L153" s="139">
        <f t="shared" ref="L153:Q153" si="161">+L36+L44+L52++L60+L68</f>
        <v>0</v>
      </c>
      <c r="M153" s="139">
        <f t="shared" si="161"/>
        <v>0</v>
      </c>
      <c r="N153" s="139">
        <f t="shared" si="161"/>
        <v>0</v>
      </c>
      <c r="O153" s="139">
        <f t="shared" si="161"/>
        <v>0</v>
      </c>
      <c r="P153" s="139">
        <f t="shared" si="161"/>
        <v>0</v>
      </c>
      <c r="Q153" s="139">
        <f t="shared" si="161"/>
        <v>0</v>
      </c>
    </row>
    <row r="154" spans="1:17" x14ac:dyDescent="0.35">
      <c r="A154" s="119" t="s">
        <v>220</v>
      </c>
      <c r="B154" s="4" t="s">
        <v>376</v>
      </c>
      <c r="C154" s="138">
        <f>+SUM(C150:C153)</f>
        <v>0</v>
      </c>
      <c r="D154" s="138">
        <f t="shared" ref="D154:I154" si="162">+SUM(D150:D153)</f>
        <v>0</v>
      </c>
      <c r="E154" s="138">
        <f t="shared" si="162"/>
        <v>0</v>
      </c>
      <c r="F154" s="138">
        <f t="shared" si="162"/>
        <v>0</v>
      </c>
      <c r="G154" s="138">
        <f t="shared" si="162"/>
        <v>0</v>
      </c>
      <c r="H154" s="138">
        <f t="shared" si="162"/>
        <v>0</v>
      </c>
      <c r="I154" s="138">
        <f t="shared" si="162"/>
        <v>0</v>
      </c>
      <c r="K154" s="138">
        <f>+SUM(K150:K153)</f>
        <v>0</v>
      </c>
      <c r="L154" s="138">
        <f t="shared" ref="L154:Q154" si="163">+SUM(L150:L153)</f>
        <v>0</v>
      </c>
      <c r="M154" s="138">
        <f t="shared" si="163"/>
        <v>0</v>
      </c>
      <c r="N154" s="138">
        <f t="shared" si="163"/>
        <v>0</v>
      </c>
      <c r="O154" s="138">
        <f t="shared" si="163"/>
        <v>0</v>
      </c>
      <c r="P154" s="138">
        <f t="shared" si="163"/>
        <v>0</v>
      </c>
      <c r="Q154" s="138">
        <f t="shared" si="163"/>
        <v>0</v>
      </c>
    </row>
    <row r="156" spans="1:17" x14ac:dyDescent="0.35">
      <c r="A156" s="143"/>
      <c r="B156" s="144"/>
      <c r="C156" s="144"/>
      <c r="D156" s="144"/>
      <c r="E156" s="144"/>
      <c r="F156" s="145" t="s">
        <v>377</v>
      </c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</row>
    <row r="158" spans="1:17" x14ac:dyDescent="0.35">
      <c r="A158" s="119" t="s">
        <v>121</v>
      </c>
      <c r="B158" s="4" t="s">
        <v>378</v>
      </c>
      <c r="C158" s="138">
        <f t="shared" ref="C158:I158" si="164">+C73+C77+C75</f>
        <v>0</v>
      </c>
      <c r="D158" s="138">
        <f t="shared" si="164"/>
        <v>0</v>
      </c>
      <c r="E158" s="138">
        <f t="shared" si="164"/>
        <v>0</v>
      </c>
      <c r="F158" s="138">
        <f t="shared" si="164"/>
        <v>0</v>
      </c>
      <c r="G158" s="138">
        <f t="shared" si="164"/>
        <v>0</v>
      </c>
      <c r="H158" s="138">
        <f t="shared" si="164"/>
        <v>0</v>
      </c>
      <c r="I158" s="138">
        <f t="shared" si="164"/>
        <v>0</v>
      </c>
      <c r="K158" s="138">
        <f t="shared" ref="K158:Q158" si="165">+K73+K77+K75</f>
        <v>0</v>
      </c>
      <c r="L158" s="138">
        <f t="shared" si="165"/>
        <v>0</v>
      </c>
      <c r="M158" s="138">
        <f t="shared" si="165"/>
        <v>0</v>
      </c>
      <c r="N158" s="138">
        <f t="shared" si="165"/>
        <v>0</v>
      </c>
      <c r="O158" s="138">
        <f t="shared" si="165"/>
        <v>0</v>
      </c>
      <c r="P158" s="138">
        <f t="shared" si="165"/>
        <v>0</v>
      </c>
      <c r="Q158" s="138">
        <f t="shared" si="165"/>
        <v>0</v>
      </c>
    </row>
    <row r="160" spans="1:17" x14ac:dyDescent="0.35">
      <c r="A160" s="143"/>
      <c r="B160" s="144"/>
      <c r="C160" s="144"/>
      <c r="D160" s="144"/>
      <c r="E160" s="144"/>
      <c r="F160" s="145" t="s">
        <v>240</v>
      </c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</row>
    <row r="162" spans="1:17" x14ac:dyDescent="0.35">
      <c r="A162" s="119" t="s">
        <v>299</v>
      </c>
      <c r="B162" s="4" t="s">
        <v>421</v>
      </c>
      <c r="C162" s="138">
        <f>+C87</f>
        <v>0</v>
      </c>
      <c r="D162" s="138">
        <f t="shared" ref="D162:I162" si="166">+D87</f>
        <v>0</v>
      </c>
      <c r="E162" s="138">
        <f t="shared" si="166"/>
        <v>0</v>
      </c>
      <c r="F162" s="138">
        <f t="shared" si="166"/>
        <v>0</v>
      </c>
      <c r="G162" s="138">
        <f t="shared" si="166"/>
        <v>0</v>
      </c>
      <c r="H162" s="138">
        <f t="shared" si="166"/>
        <v>0</v>
      </c>
      <c r="I162" s="138">
        <f t="shared" si="166"/>
        <v>0</v>
      </c>
      <c r="K162" s="138">
        <f>+K87</f>
        <v>0</v>
      </c>
      <c r="L162" s="138">
        <f t="shared" ref="L162:Q162" si="167">+L87</f>
        <v>0</v>
      </c>
      <c r="M162" s="138">
        <f t="shared" si="167"/>
        <v>0</v>
      </c>
      <c r="N162" s="138">
        <f t="shared" si="167"/>
        <v>0</v>
      </c>
      <c r="O162" s="138">
        <f t="shared" si="167"/>
        <v>0</v>
      </c>
      <c r="P162" s="138">
        <f t="shared" si="167"/>
        <v>0</v>
      </c>
      <c r="Q162" s="138">
        <f t="shared" si="167"/>
        <v>0</v>
      </c>
    </row>
    <row r="164" spans="1:17" x14ac:dyDescent="0.35">
      <c r="A164" s="119" t="s">
        <v>122</v>
      </c>
      <c r="B164" s="4" t="s">
        <v>221</v>
      </c>
      <c r="C164" s="138">
        <f t="shared" ref="C164:I164" si="168">+C89+C91</f>
        <v>0</v>
      </c>
      <c r="D164" s="138">
        <f t="shared" si="168"/>
        <v>0</v>
      </c>
      <c r="E164" s="138">
        <f t="shared" si="168"/>
        <v>0</v>
      </c>
      <c r="F164" s="138">
        <f t="shared" si="168"/>
        <v>0</v>
      </c>
      <c r="G164" s="138">
        <f t="shared" si="168"/>
        <v>0</v>
      </c>
      <c r="H164" s="138">
        <f t="shared" si="168"/>
        <v>0</v>
      </c>
      <c r="I164" s="138">
        <f t="shared" si="168"/>
        <v>0</v>
      </c>
      <c r="K164" s="138">
        <f t="shared" ref="K164:Q164" si="169">+K89+K91</f>
        <v>0</v>
      </c>
      <c r="L164" s="138">
        <f t="shared" si="169"/>
        <v>0</v>
      </c>
      <c r="M164" s="138">
        <f t="shared" si="169"/>
        <v>0</v>
      </c>
      <c r="N164" s="138">
        <f t="shared" si="169"/>
        <v>0</v>
      </c>
      <c r="O164" s="138">
        <f t="shared" si="169"/>
        <v>0</v>
      </c>
      <c r="P164" s="138">
        <f t="shared" si="169"/>
        <v>0</v>
      </c>
      <c r="Q164" s="138">
        <f t="shared" si="169"/>
        <v>0</v>
      </c>
    </row>
    <row r="166" spans="1:17" x14ac:dyDescent="0.35">
      <c r="A166" s="119" t="s">
        <v>125</v>
      </c>
      <c r="B166" s="4" t="s">
        <v>126</v>
      </c>
      <c r="C166" s="138">
        <f t="shared" ref="C166:I166" si="170">+C93</f>
        <v>0</v>
      </c>
      <c r="D166" s="138">
        <f t="shared" si="170"/>
        <v>0</v>
      </c>
      <c r="E166" s="138">
        <f t="shared" si="170"/>
        <v>0</v>
      </c>
      <c r="F166" s="138">
        <f t="shared" si="170"/>
        <v>0</v>
      </c>
      <c r="G166" s="138">
        <f t="shared" si="170"/>
        <v>0</v>
      </c>
      <c r="H166" s="138">
        <f t="shared" si="170"/>
        <v>0</v>
      </c>
      <c r="I166" s="138">
        <f t="shared" si="170"/>
        <v>0</v>
      </c>
      <c r="K166" s="138">
        <f t="shared" ref="K166:Q166" si="171">+K93</f>
        <v>0</v>
      </c>
      <c r="L166" s="138">
        <f t="shared" si="171"/>
        <v>0</v>
      </c>
      <c r="M166" s="138">
        <f t="shared" si="171"/>
        <v>0</v>
      </c>
      <c r="N166" s="138">
        <f t="shared" si="171"/>
        <v>0</v>
      </c>
      <c r="O166" s="138">
        <f t="shared" si="171"/>
        <v>0</v>
      </c>
      <c r="P166" s="138">
        <f t="shared" si="171"/>
        <v>0</v>
      </c>
      <c r="Q166" s="138">
        <f t="shared" si="171"/>
        <v>0</v>
      </c>
    </row>
    <row r="168" spans="1:17" x14ac:dyDescent="0.35">
      <c r="A168" s="119" t="s">
        <v>130</v>
      </c>
      <c r="B168" s="4" t="s">
        <v>423</v>
      </c>
      <c r="C168" s="138">
        <f t="shared" ref="C168:I168" si="172">+C85-C81</f>
        <v>0</v>
      </c>
      <c r="D168" s="138">
        <f t="shared" si="172"/>
        <v>0</v>
      </c>
      <c r="E168" s="138" t="e">
        <f t="shared" si="172"/>
        <v>#DIV/0!</v>
      </c>
      <c r="F168" s="138" t="e">
        <f t="shared" si="172"/>
        <v>#DIV/0!</v>
      </c>
      <c r="G168" s="138" t="e">
        <f t="shared" si="172"/>
        <v>#DIV/0!</v>
      </c>
      <c r="H168" s="138" t="e">
        <f t="shared" si="172"/>
        <v>#DIV/0!</v>
      </c>
      <c r="I168" s="138" t="e">
        <f t="shared" si="172"/>
        <v>#DIV/0!</v>
      </c>
      <c r="K168" s="138">
        <f t="shared" ref="K168:Q168" si="173">+K85-K81</f>
        <v>0</v>
      </c>
      <c r="L168" s="138">
        <f t="shared" si="173"/>
        <v>0</v>
      </c>
      <c r="M168" s="138" t="e">
        <f t="shared" si="173"/>
        <v>#DIV/0!</v>
      </c>
      <c r="N168" s="138" t="e">
        <f t="shared" si="173"/>
        <v>#DIV/0!</v>
      </c>
      <c r="O168" s="138" t="e">
        <f t="shared" si="173"/>
        <v>#DIV/0!</v>
      </c>
      <c r="P168" s="138" t="e">
        <f t="shared" si="173"/>
        <v>#DIV/0!</v>
      </c>
      <c r="Q168" s="138" t="e">
        <f t="shared" si="173"/>
        <v>#DIV/0!</v>
      </c>
    </row>
    <row r="170" spans="1:17" s="154" customFormat="1" x14ac:dyDescent="0.35">
      <c r="A170" s="151" t="s">
        <v>301</v>
      </c>
      <c r="B170" s="152" t="s">
        <v>302</v>
      </c>
      <c r="C170" s="153">
        <f>+C146+C154+C158+C162+C164+C166+C168-C79</f>
        <v>0</v>
      </c>
      <c r="D170" s="153" t="e">
        <f>+D146+D154+D158+D162+D164+D166+D168-D79</f>
        <v>#DIV/0!</v>
      </c>
      <c r="E170" s="155" t="e">
        <f>+E146+E154+E158+E162+E164+E166+E168-E95</f>
        <v>#DIV/0!</v>
      </c>
      <c r="F170" s="155" t="e">
        <f t="shared" ref="F170:I170" si="174">+F146+F154+F158+F162+F164+F166+F168-F95</f>
        <v>#DIV/0!</v>
      </c>
      <c r="G170" s="155" t="e">
        <f t="shared" si="174"/>
        <v>#DIV/0!</v>
      </c>
      <c r="H170" s="155" t="e">
        <f t="shared" si="174"/>
        <v>#DIV/0!</v>
      </c>
      <c r="I170" s="155" t="e">
        <f t="shared" si="174"/>
        <v>#DIV/0!</v>
      </c>
      <c r="K170" s="153">
        <f>+K146+K154+K158+K162+K164+K166+K168-K79</f>
        <v>0</v>
      </c>
      <c r="L170" s="153" t="e">
        <f>+L146+L154+L158+L162+L164+L166+L168-L79</f>
        <v>#DIV/0!</v>
      </c>
      <c r="M170" s="155" t="e">
        <f>+M146+M154+M158+M162+M164+M166+M168-M95</f>
        <v>#DIV/0!</v>
      </c>
      <c r="N170" s="155" t="e">
        <f t="shared" ref="N170:Q170" si="175">+N146+N154+N158+N162+N164+N166+N168-N95</f>
        <v>#DIV/0!</v>
      </c>
      <c r="O170" s="155" t="e">
        <f t="shared" si="175"/>
        <v>#DIV/0!</v>
      </c>
      <c r="P170" s="155" t="e">
        <f t="shared" si="175"/>
        <v>#DIV/0!</v>
      </c>
      <c r="Q170" s="155" t="e">
        <f t="shared" si="175"/>
        <v>#DIV/0!</v>
      </c>
    </row>
    <row r="172" spans="1:17" x14ac:dyDescent="0.35">
      <c r="A172" s="135"/>
      <c r="B172" s="136"/>
      <c r="C172" s="136"/>
      <c r="D172" s="136"/>
      <c r="E172" s="136"/>
      <c r="F172" s="142" t="s">
        <v>222</v>
      </c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</row>
    <row r="173" spans="1:17" x14ac:dyDescent="0.35">
      <c r="A173"/>
    </row>
    <row r="174" spans="1:17" x14ac:dyDescent="0.35">
      <c r="A174" s="119" t="s">
        <v>223</v>
      </c>
      <c r="B174" s="4" t="s">
        <v>373</v>
      </c>
      <c r="C174" s="138" t="e">
        <f>+C146/C$97</f>
        <v>#DIV/0!</v>
      </c>
      <c r="D174" s="138" t="e">
        <f t="shared" ref="D174:I174" si="176">+D146/D$97</f>
        <v>#DIV/0!</v>
      </c>
      <c r="E174" s="138" t="e">
        <f t="shared" si="176"/>
        <v>#DIV/0!</v>
      </c>
      <c r="F174" s="138" t="e">
        <f t="shared" si="176"/>
        <v>#DIV/0!</v>
      </c>
      <c r="G174" s="138" t="e">
        <f t="shared" si="176"/>
        <v>#DIV/0!</v>
      </c>
      <c r="H174" s="138" t="e">
        <f t="shared" si="176"/>
        <v>#DIV/0!</v>
      </c>
      <c r="I174" s="138" t="e">
        <f t="shared" si="176"/>
        <v>#DIV/0!</v>
      </c>
      <c r="K174" s="138" t="e">
        <f>+K146/K$97</f>
        <v>#DIV/0!</v>
      </c>
      <c r="L174" s="138" t="e">
        <f t="shared" ref="L174:Q174" si="177">+L146/L$97</f>
        <v>#DIV/0!</v>
      </c>
      <c r="M174" s="138" t="e">
        <f t="shared" si="177"/>
        <v>#DIV/0!</v>
      </c>
      <c r="N174" s="138" t="e">
        <f t="shared" si="177"/>
        <v>#DIV/0!</v>
      </c>
      <c r="O174" s="138" t="e">
        <f t="shared" si="177"/>
        <v>#DIV/0!</v>
      </c>
      <c r="P174" s="138" t="e">
        <f t="shared" si="177"/>
        <v>#DIV/0!</v>
      </c>
      <c r="Q174" s="138" t="e">
        <f t="shared" si="177"/>
        <v>#DIV/0!</v>
      </c>
    </row>
    <row r="175" spans="1:17" x14ac:dyDescent="0.35">
      <c r="A175" s="137" t="s">
        <v>224</v>
      </c>
      <c r="B175" s="5" t="s">
        <v>375</v>
      </c>
      <c r="C175" s="139" t="e">
        <f>+C154/C$97</f>
        <v>#DIV/0!</v>
      </c>
      <c r="D175" s="139" t="e">
        <f t="shared" ref="D175:I175" si="178">+D154/D$97</f>
        <v>#DIV/0!</v>
      </c>
      <c r="E175" s="139" t="e">
        <f t="shared" si="178"/>
        <v>#DIV/0!</v>
      </c>
      <c r="F175" s="139" t="e">
        <f t="shared" si="178"/>
        <v>#DIV/0!</v>
      </c>
      <c r="G175" s="139" t="e">
        <f t="shared" si="178"/>
        <v>#DIV/0!</v>
      </c>
      <c r="H175" s="139" t="e">
        <f t="shared" si="178"/>
        <v>#DIV/0!</v>
      </c>
      <c r="I175" s="139" t="e">
        <f t="shared" si="178"/>
        <v>#DIV/0!</v>
      </c>
      <c r="K175" s="139" t="e">
        <f t="shared" ref="K175:Q175" si="179">+K154/K$97</f>
        <v>#DIV/0!</v>
      </c>
      <c r="L175" s="139" t="e">
        <f t="shared" si="179"/>
        <v>#DIV/0!</v>
      </c>
      <c r="M175" s="139" t="e">
        <f t="shared" si="179"/>
        <v>#DIV/0!</v>
      </c>
      <c r="N175" s="139" t="e">
        <f t="shared" si="179"/>
        <v>#DIV/0!</v>
      </c>
      <c r="O175" s="139" t="e">
        <f t="shared" si="179"/>
        <v>#DIV/0!</v>
      </c>
      <c r="P175" s="139" t="e">
        <f t="shared" si="179"/>
        <v>#DIV/0!</v>
      </c>
      <c r="Q175" s="139" t="e">
        <f t="shared" si="179"/>
        <v>#DIV/0!</v>
      </c>
    </row>
    <row r="176" spans="1:17" x14ac:dyDescent="0.35">
      <c r="A176" s="119" t="s">
        <v>225</v>
      </c>
      <c r="B176" s="4" t="s">
        <v>377</v>
      </c>
      <c r="C176" s="138" t="e">
        <f>+C158/C$97</f>
        <v>#DIV/0!</v>
      </c>
      <c r="D176" s="138" t="e">
        <f t="shared" ref="D176:I176" si="180">+D158/D$97</f>
        <v>#DIV/0!</v>
      </c>
      <c r="E176" s="138" t="e">
        <f t="shared" si="180"/>
        <v>#DIV/0!</v>
      </c>
      <c r="F176" s="138" t="e">
        <f t="shared" si="180"/>
        <v>#DIV/0!</v>
      </c>
      <c r="G176" s="138" t="e">
        <f t="shared" si="180"/>
        <v>#DIV/0!</v>
      </c>
      <c r="H176" s="138" t="e">
        <f t="shared" si="180"/>
        <v>#DIV/0!</v>
      </c>
      <c r="I176" s="138" t="e">
        <f t="shared" si="180"/>
        <v>#DIV/0!</v>
      </c>
      <c r="K176" s="138" t="e">
        <f>+K158/K$97</f>
        <v>#DIV/0!</v>
      </c>
      <c r="L176" s="138" t="e">
        <f t="shared" ref="L176:Q176" si="181">+L158/L$97</f>
        <v>#DIV/0!</v>
      </c>
      <c r="M176" s="138" t="e">
        <f t="shared" si="181"/>
        <v>#DIV/0!</v>
      </c>
      <c r="N176" s="138" t="e">
        <f t="shared" si="181"/>
        <v>#DIV/0!</v>
      </c>
      <c r="O176" s="138" t="e">
        <f t="shared" si="181"/>
        <v>#DIV/0!</v>
      </c>
      <c r="P176" s="138" t="e">
        <f t="shared" si="181"/>
        <v>#DIV/0!</v>
      </c>
      <c r="Q176" s="138" t="e">
        <f t="shared" si="181"/>
        <v>#DIV/0!</v>
      </c>
    </row>
    <row r="177" spans="1:21" x14ac:dyDescent="0.35">
      <c r="A177" s="137" t="s">
        <v>300</v>
      </c>
      <c r="B177" s="5" t="s">
        <v>379</v>
      </c>
      <c r="C177" s="139" t="e">
        <f>+C162/C$97</f>
        <v>#DIV/0!</v>
      </c>
      <c r="D177" s="139" t="e">
        <f t="shared" ref="D177:I177" si="182">+D162/D$97</f>
        <v>#DIV/0!</v>
      </c>
      <c r="E177" s="139" t="e">
        <f t="shared" si="182"/>
        <v>#DIV/0!</v>
      </c>
      <c r="F177" s="139" t="e">
        <f t="shared" si="182"/>
        <v>#DIV/0!</v>
      </c>
      <c r="G177" s="139" t="e">
        <f t="shared" si="182"/>
        <v>#DIV/0!</v>
      </c>
      <c r="H177" s="139" t="e">
        <f t="shared" si="182"/>
        <v>#DIV/0!</v>
      </c>
      <c r="I177" s="139" t="e">
        <f t="shared" si="182"/>
        <v>#DIV/0!</v>
      </c>
      <c r="K177" s="139" t="e">
        <f>+K162/K$97</f>
        <v>#DIV/0!</v>
      </c>
      <c r="L177" s="139" t="e">
        <f t="shared" ref="L177:Q177" si="183">+L162/L$97</f>
        <v>#DIV/0!</v>
      </c>
      <c r="M177" s="139" t="e">
        <f t="shared" si="183"/>
        <v>#DIV/0!</v>
      </c>
      <c r="N177" s="139" t="e">
        <f t="shared" si="183"/>
        <v>#DIV/0!</v>
      </c>
      <c r="O177" s="139" t="e">
        <f t="shared" si="183"/>
        <v>#DIV/0!</v>
      </c>
      <c r="P177" s="139" t="e">
        <f t="shared" si="183"/>
        <v>#DIV/0!</v>
      </c>
      <c r="Q177" s="139" t="e">
        <f t="shared" si="183"/>
        <v>#DIV/0!</v>
      </c>
    </row>
    <row r="178" spans="1:21" x14ac:dyDescent="0.35">
      <c r="A178" s="119" t="s">
        <v>227</v>
      </c>
      <c r="B178" s="4" t="s">
        <v>380</v>
      </c>
      <c r="C178" s="138" t="e">
        <f>+C164/C$97</f>
        <v>#DIV/0!</v>
      </c>
      <c r="D178" s="138" t="e">
        <f t="shared" ref="D178:I178" si="184">+D164/D$97</f>
        <v>#DIV/0!</v>
      </c>
      <c r="E178" s="138" t="e">
        <f t="shared" si="184"/>
        <v>#DIV/0!</v>
      </c>
      <c r="F178" s="138" t="e">
        <f t="shared" si="184"/>
        <v>#DIV/0!</v>
      </c>
      <c r="G178" s="138" t="e">
        <f t="shared" si="184"/>
        <v>#DIV/0!</v>
      </c>
      <c r="H178" s="138" t="e">
        <f t="shared" si="184"/>
        <v>#DIV/0!</v>
      </c>
      <c r="I178" s="138" t="e">
        <f t="shared" si="184"/>
        <v>#DIV/0!</v>
      </c>
      <c r="K178" s="138" t="e">
        <f>+K164/K$97</f>
        <v>#DIV/0!</v>
      </c>
      <c r="L178" s="138" t="e">
        <f t="shared" ref="L178:Q178" si="185">+L164/L$97</f>
        <v>#DIV/0!</v>
      </c>
      <c r="M178" s="138" t="e">
        <f t="shared" si="185"/>
        <v>#DIV/0!</v>
      </c>
      <c r="N178" s="138" t="e">
        <f t="shared" si="185"/>
        <v>#DIV/0!</v>
      </c>
      <c r="O178" s="138" t="e">
        <f t="shared" si="185"/>
        <v>#DIV/0!</v>
      </c>
      <c r="P178" s="138" t="e">
        <f t="shared" si="185"/>
        <v>#DIV/0!</v>
      </c>
      <c r="Q178" s="138" t="e">
        <f t="shared" si="185"/>
        <v>#DIV/0!</v>
      </c>
    </row>
    <row r="179" spans="1:21" x14ac:dyDescent="0.35">
      <c r="A179" s="137" t="s">
        <v>226</v>
      </c>
      <c r="B179" s="5" t="s">
        <v>381</v>
      </c>
      <c r="C179" s="139" t="e">
        <f>+C166/C$97</f>
        <v>#DIV/0!</v>
      </c>
      <c r="D179" s="139" t="e">
        <f t="shared" ref="D179:I179" si="186">+D166/D$97</f>
        <v>#DIV/0!</v>
      </c>
      <c r="E179" s="139" t="e">
        <f t="shared" si="186"/>
        <v>#DIV/0!</v>
      </c>
      <c r="F179" s="139" t="e">
        <f t="shared" si="186"/>
        <v>#DIV/0!</v>
      </c>
      <c r="G179" s="139" t="e">
        <f t="shared" si="186"/>
        <v>#DIV/0!</v>
      </c>
      <c r="H179" s="139" t="e">
        <f t="shared" si="186"/>
        <v>#DIV/0!</v>
      </c>
      <c r="I179" s="139" t="e">
        <f t="shared" si="186"/>
        <v>#DIV/0!</v>
      </c>
      <c r="K179" s="139" t="e">
        <f>+K166/K$97</f>
        <v>#DIV/0!</v>
      </c>
      <c r="L179" s="139" t="e">
        <f t="shared" ref="L179:Q179" si="187">+L166/L$97</f>
        <v>#DIV/0!</v>
      </c>
      <c r="M179" s="139" t="e">
        <f t="shared" si="187"/>
        <v>#DIV/0!</v>
      </c>
      <c r="N179" s="139" t="e">
        <f t="shared" si="187"/>
        <v>#DIV/0!</v>
      </c>
      <c r="O179" s="139" t="e">
        <f t="shared" si="187"/>
        <v>#DIV/0!</v>
      </c>
      <c r="P179" s="139" t="e">
        <f t="shared" si="187"/>
        <v>#DIV/0!</v>
      </c>
      <c r="Q179" s="139" t="e">
        <f t="shared" si="187"/>
        <v>#DIV/0!</v>
      </c>
    </row>
    <row r="181" spans="1:21" x14ac:dyDescent="0.35">
      <c r="A181" s="119" t="s">
        <v>228</v>
      </c>
      <c r="B181" s="4" t="s">
        <v>229</v>
      </c>
      <c r="C181" s="150" t="e">
        <f t="shared" ref="C181:I181" si="188">+(C174+C175+C176)*(1+C83)+C177+C178+C179</f>
        <v>#DIV/0!</v>
      </c>
      <c r="D181" s="150" t="e">
        <f t="shared" si="188"/>
        <v>#DIV/0!</v>
      </c>
      <c r="E181" s="150" t="e">
        <f t="shared" si="188"/>
        <v>#DIV/0!</v>
      </c>
      <c r="F181" s="150" t="e">
        <f t="shared" si="188"/>
        <v>#DIV/0!</v>
      </c>
      <c r="G181" s="150" t="e">
        <f t="shared" si="188"/>
        <v>#DIV/0!</v>
      </c>
      <c r="H181" s="150" t="e">
        <f t="shared" si="188"/>
        <v>#DIV/0!</v>
      </c>
      <c r="I181" s="150" t="e">
        <f t="shared" si="188"/>
        <v>#DIV/0!</v>
      </c>
      <c r="K181" s="150" t="e">
        <f t="shared" ref="K181:Q181" si="189">+(K174+K175+K176)*(1+K83)+K177+K178+K179</f>
        <v>#DIV/0!</v>
      </c>
      <c r="L181" s="150" t="e">
        <f t="shared" si="189"/>
        <v>#DIV/0!</v>
      </c>
      <c r="M181" s="150" t="e">
        <f t="shared" si="189"/>
        <v>#DIV/0!</v>
      </c>
      <c r="N181" s="150" t="e">
        <f t="shared" si="189"/>
        <v>#DIV/0!</v>
      </c>
      <c r="O181" s="150" t="e">
        <f t="shared" si="189"/>
        <v>#DIV/0!</v>
      </c>
      <c r="P181" s="150" t="e">
        <f t="shared" si="189"/>
        <v>#DIV/0!</v>
      </c>
      <c r="Q181" s="150" t="e">
        <f t="shared" si="189"/>
        <v>#DIV/0!</v>
      </c>
    </row>
    <row r="183" spans="1:21" x14ac:dyDescent="0.35">
      <c r="A183" s="135"/>
      <c r="B183" s="136"/>
      <c r="C183" s="136"/>
      <c r="D183" s="136"/>
      <c r="E183" s="136"/>
      <c r="F183" s="142" t="s">
        <v>241</v>
      </c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</row>
    <row r="184" spans="1:21" ht="13.5" customHeight="1" x14ac:dyDescent="0.35"/>
    <row r="185" spans="1:21" x14ac:dyDescent="0.35">
      <c r="A185" s="137" t="s">
        <v>235</v>
      </c>
      <c r="B185" s="5" t="s">
        <v>238</v>
      </c>
      <c r="C185" s="139">
        <f t="shared" ref="C185:I185" si="190">+C138+C139+C150+C158</f>
        <v>0</v>
      </c>
      <c r="D185" s="139" t="e">
        <f t="shared" si="190"/>
        <v>#DIV/0!</v>
      </c>
      <c r="E185" s="139" t="e">
        <f t="shared" si="190"/>
        <v>#DIV/0!</v>
      </c>
      <c r="F185" s="139" t="e">
        <f t="shared" si="190"/>
        <v>#DIV/0!</v>
      </c>
      <c r="G185" s="139" t="e">
        <f t="shared" si="190"/>
        <v>#DIV/0!</v>
      </c>
      <c r="H185" s="139" t="e">
        <f t="shared" si="190"/>
        <v>#DIV/0!</v>
      </c>
      <c r="I185" s="139" t="e">
        <f t="shared" si="190"/>
        <v>#DIV/0!</v>
      </c>
      <c r="K185" s="139">
        <f t="shared" ref="K185:Q185" si="191">+K138+K139+K150+K158</f>
        <v>0</v>
      </c>
      <c r="L185" s="139" t="e">
        <f t="shared" si="191"/>
        <v>#DIV/0!</v>
      </c>
      <c r="M185" s="139" t="e">
        <f t="shared" si="191"/>
        <v>#DIV/0!</v>
      </c>
      <c r="N185" s="139" t="e">
        <f t="shared" si="191"/>
        <v>#DIV/0!</v>
      </c>
      <c r="O185" s="139" t="e">
        <f t="shared" si="191"/>
        <v>#DIV/0!</v>
      </c>
      <c r="P185" s="139" t="e">
        <f t="shared" si="191"/>
        <v>#DIV/0!</v>
      </c>
      <c r="Q185" s="139" t="e">
        <f t="shared" si="191"/>
        <v>#DIV/0!</v>
      </c>
    </row>
    <row r="186" spans="1:21" x14ac:dyDescent="0.35">
      <c r="A186" s="119" t="s">
        <v>234</v>
      </c>
      <c r="B186" s="4" t="s">
        <v>237</v>
      </c>
      <c r="C186" s="138">
        <f t="shared" ref="C186:I186" si="192">+C140+C151</f>
        <v>0</v>
      </c>
      <c r="D186" s="138">
        <f t="shared" si="192"/>
        <v>0</v>
      </c>
      <c r="E186" s="138">
        <f t="shared" si="192"/>
        <v>0</v>
      </c>
      <c r="F186" s="138">
        <f t="shared" si="192"/>
        <v>0</v>
      </c>
      <c r="G186" s="138">
        <f t="shared" si="192"/>
        <v>0</v>
      </c>
      <c r="H186" s="138">
        <f t="shared" si="192"/>
        <v>0</v>
      </c>
      <c r="I186" s="138">
        <f t="shared" si="192"/>
        <v>0</v>
      </c>
      <c r="K186" s="138">
        <f t="shared" ref="K186:Q186" si="193">+K140+K151</f>
        <v>0</v>
      </c>
      <c r="L186" s="138">
        <f t="shared" si="193"/>
        <v>0</v>
      </c>
      <c r="M186" s="138">
        <f t="shared" si="193"/>
        <v>0</v>
      </c>
      <c r="N186" s="138">
        <f t="shared" si="193"/>
        <v>0</v>
      </c>
      <c r="O186" s="138">
        <f t="shared" si="193"/>
        <v>0</v>
      </c>
      <c r="P186" s="138">
        <f t="shared" si="193"/>
        <v>0</v>
      </c>
      <c r="Q186" s="138">
        <f t="shared" si="193"/>
        <v>0</v>
      </c>
    </row>
    <row r="187" spans="1:21" x14ac:dyDescent="0.35">
      <c r="A187" s="137" t="s">
        <v>236</v>
      </c>
      <c r="B187" s="5" t="s">
        <v>242</v>
      </c>
      <c r="C187" s="139">
        <f t="shared" ref="C187:I187" si="194">+C141+C142+C152+C153</f>
        <v>0</v>
      </c>
      <c r="D187" s="139">
        <f t="shared" si="194"/>
        <v>0</v>
      </c>
      <c r="E187" s="139">
        <f t="shared" si="194"/>
        <v>0</v>
      </c>
      <c r="F187" s="139">
        <f t="shared" si="194"/>
        <v>0</v>
      </c>
      <c r="G187" s="139">
        <f t="shared" si="194"/>
        <v>0</v>
      </c>
      <c r="H187" s="139">
        <f t="shared" si="194"/>
        <v>0</v>
      </c>
      <c r="I187" s="139">
        <f t="shared" si="194"/>
        <v>0</v>
      </c>
      <c r="K187" s="139">
        <f t="shared" ref="K187:Q187" si="195">+K141+K142+K152+K153</f>
        <v>0</v>
      </c>
      <c r="L187" s="139">
        <f t="shared" si="195"/>
        <v>0</v>
      </c>
      <c r="M187" s="139">
        <f t="shared" si="195"/>
        <v>0</v>
      </c>
      <c r="N187" s="139">
        <f t="shared" si="195"/>
        <v>0</v>
      </c>
      <c r="O187" s="139">
        <f t="shared" si="195"/>
        <v>0</v>
      </c>
      <c r="P187" s="139">
        <f t="shared" si="195"/>
        <v>0</v>
      </c>
      <c r="Q187" s="139">
        <f t="shared" si="195"/>
        <v>0</v>
      </c>
    </row>
    <row r="188" spans="1:21" x14ac:dyDescent="0.35">
      <c r="A188" s="119" t="s">
        <v>109</v>
      </c>
      <c r="B188" s="4" t="s">
        <v>239</v>
      </c>
      <c r="C188" s="138">
        <f t="shared" ref="C188:I188" si="196">+C143+C144+C145+C164+C166+C162</f>
        <v>0</v>
      </c>
      <c r="D188" s="138">
        <f t="shared" si="196"/>
        <v>0</v>
      </c>
      <c r="E188" s="138">
        <f t="shared" si="196"/>
        <v>0</v>
      </c>
      <c r="F188" s="138">
        <f t="shared" si="196"/>
        <v>0</v>
      </c>
      <c r="G188" s="138">
        <f t="shared" si="196"/>
        <v>0</v>
      </c>
      <c r="H188" s="138">
        <f t="shared" si="196"/>
        <v>0</v>
      </c>
      <c r="I188" s="138">
        <f t="shared" si="196"/>
        <v>0</v>
      </c>
      <c r="K188" s="138">
        <f t="shared" ref="K188:Q188" si="197">+K143+K144+K145+K164+K166+K162</f>
        <v>0</v>
      </c>
      <c r="L188" s="138">
        <f t="shared" si="197"/>
        <v>0</v>
      </c>
      <c r="M188" s="138">
        <f t="shared" si="197"/>
        <v>0</v>
      </c>
      <c r="N188" s="138">
        <f t="shared" si="197"/>
        <v>0</v>
      </c>
      <c r="O188" s="138">
        <f t="shared" si="197"/>
        <v>0</v>
      </c>
      <c r="P188" s="138">
        <f t="shared" si="197"/>
        <v>0</v>
      </c>
      <c r="Q188" s="138">
        <f t="shared" si="197"/>
        <v>0</v>
      </c>
    </row>
    <row r="189" spans="1:21" x14ac:dyDescent="0.35">
      <c r="A189" s="137" t="s">
        <v>130</v>
      </c>
      <c r="B189" s="5" t="s">
        <v>423</v>
      </c>
      <c r="C189" s="139">
        <f t="shared" ref="C189:I189" si="198">+C85-C81</f>
        <v>0</v>
      </c>
      <c r="D189" s="139">
        <f t="shared" si="198"/>
        <v>0</v>
      </c>
      <c r="E189" s="139" t="e">
        <f t="shared" si="198"/>
        <v>#DIV/0!</v>
      </c>
      <c r="F189" s="139" t="e">
        <f t="shared" si="198"/>
        <v>#DIV/0!</v>
      </c>
      <c r="G189" s="139" t="e">
        <f t="shared" si="198"/>
        <v>#DIV/0!</v>
      </c>
      <c r="H189" s="139" t="e">
        <f t="shared" si="198"/>
        <v>#DIV/0!</v>
      </c>
      <c r="I189" s="139" t="e">
        <f t="shared" si="198"/>
        <v>#DIV/0!</v>
      </c>
      <c r="K189" s="139">
        <f t="shared" ref="K189:Q189" si="199">+K85-K81</f>
        <v>0</v>
      </c>
      <c r="L189" s="139">
        <f t="shared" si="199"/>
        <v>0</v>
      </c>
      <c r="M189" s="139" t="e">
        <f t="shared" si="199"/>
        <v>#DIV/0!</v>
      </c>
      <c r="N189" s="139" t="e">
        <f t="shared" si="199"/>
        <v>#DIV/0!</v>
      </c>
      <c r="O189" s="139" t="e">
        <f t="shared" si="199"/>
        <v>#DIV/0!</v>
      </c>
      <c r="P189" s="139" t="e">
        <f t="shared" si="199"/>
        <v>#DIV/0!</v>
      </c>
      <c r="Q189" s="139" t="e">
        <f t="shared" si="199"/>
        <v>#DIV/0!</v>
      </c>
    </row>
    <row r="190" spans="1:21" x14ac:dyDescent="0.35">
      <c r="C190" s="156"/>
      <c r="D190" s="156"/>
      <c r="E190" s="156"/>
      <c r="F190" s="156"/>
      <c r="G190" s="156"/>
      <c r="H190" s="156"/>
      <c r="I190" s="156"/>
      <c r="K190" s="156"/>
      <c r="L190" s="156"/>
      <c r="M190" s="156"/>
      <c r="N190" s="156"/>
      <c r="O190" s="156"/>
      <c r="P190" s="156"/>
      <c r="Q190" s="156"/>
    </row>
    <row r="191" spans="1:21" s="154" customFormat="1" x14ac:dyDescent="0.35">
      <c r="A191" s="151" t="s">
        <v>301</v>
      </c>
      <c r="B191" s="152" t="s">
        <v>302</v>
      </c>
      <c r="C191" s="153">
        <f>+SUM(C185:C189)-C79</f>
        <v>0</v>
      </c>
      <c r="D191" s="153" t="e">
        <f>+SUM(D185:D189)-D79</f>
        <v>#DIV/0!</v>
      </c>
      <c r="E191" s="155" t="e">
        <f>+SUM(E185:E189)-E95</f>
        <v>#DIV/0!</v>
      </c>
      <c r="F191" s="155" t="e">
        <f>+SUM(F185:F189)-F95</f>
        <v>#DIV/0!</v>
      </c>
      <c r="G191" s="155" t="e">
        <f>+SUM(G185:G189)-G95</f>
        <v>#DIV/0!</v>
      </c>
      <c r="H191" s="155" t="e">
        <f>+SUM(H185:H189)-H95</f>
        <v>#DIV/0!</v>
      </c>
      <c r="I191" s="155" t="e">
        <f>+SUM(I185:I189)-I95</f>
        <v>#DIV/0!</v>
      </c>
      <c r="J191"/>
      <c r="K191" s="153">
        <f>+SUM(K185:K189)-K79</f>
        <v>0</v>
      </c>
      <c r="L191" s="153" t="e">
        <f>+SUM(L185:L189)-L79</f>
        <v>#DIV/0!</v>
      </c>
      <c r="M191" s="155" t="e">
        <f>+SUM(M185:M189)-M95</f>
        <v>#DIV/0!</v>
      </c>
      <c r="N191" s="155" t="e">
        <f>+SUM(N185:N189)-N95</f>
        <v>#DIV/0!</v>
      </c>
      <c r="O191" s="155" t="e">
        <f>+SUM(O185:O189)-O95</f>
        <v>#DIV/0!</v>
      </c>
      <c r="P191" s="155" t="e">
        <f>+SUM(P185:P189)-P95</f>
        <v>#DIV/0!</v>
      </c>
      <c r="Q191" s="155" t="e">
        <f>+SUM(Q185:Q189)-Q95</f>
        <v>#DIV/0!</v>
      </c>
      <c r="R191"/>
      <c r="S191"/>
      <c r="T191"/>
      <c r="U191"/>
    </row>
    <row r="193" spans="1:17" x14ac:dyDescent="0.35">
      <c r="A193" s="137" t="s">
        <v>255</v>
      </c>
      <c r="B193" s="5" t="s">
        <v>256</v>
      </c>
      <c r="C193" s="139">
        <f t="shared" ref="C193:I193" si="200">+C32+C33+C40+C41+C48+C49+C56+C57+C64+C65+C19</f>
        <v>0</v>
      </c>
      <c r="D193" s="139">
        <f t="shared" si="200"/>
        <v>0</v>
      </c>
      <c r="E193" s="139">
        <f t="shared" si="200"/>
        <v>0</v>
      </c>
      <c r="F193" s="139">
        <f t="shared" si="200"/>
        <v>0</v>
      </c>
      <c r="G193" s="139">
        <f t="shared" si="200"/>
        <v>0</v>
      </c>
      <c r="H193" s="139">
        <f t="shared" si="200"/>
        <v>0</v>
      </c>
      <c r="I193" s="139">
        <f t="shared" si="200"/>
        <v>0</v>
      </c>
      <c r="K193" s="139">
        <f t="shared" ref="K193:Q193" si="201">+K32+K33+K40+K41+K48+K49+K56+K57+K64+K65+K19</f>
        <v>0</v>
      </c>
      <c r="L193" s="139">
        <f t="shared" si="201"/>
        <v>0</v>
      </c>
      <c r="M193" s="139">
        <f t="shared" si="201"/>
        <v>0</v>
      </c>
      <c r="N193" s="139">
        <f t="shared" si="201"/>
        <v>0</v>
      </c>
      <c r="O193" s="139">
        <f t="shared" si="201"/>
        <v>0</v>
      </c>
      <c r="P193" s="139">
        <f t="shared" si="201"/>
        <v>0</v>
      </c>
      <c r="Q193" s="139">
        <f t="shared" si="201"/>
        <v>0</v>
      </c>
    </row>
    <row r="194" spans="1:17" x14ac:dyDescent="0.35">
      <c r="A194" s="119" t="s">
        <v>230</v>
      </c>
      <c r="B194" s="4" t="s">
        <v>231</v>
      </c>
      <c r="C194" s="138">
        <f t="shared" ref="C194:I194" si="202">+C193-C18</f>
        <v>0</v>
      </c>
      <c r="D194" s="138">
        <f t="shared" si="202"/>
        <v>0</v>
      </c>
      <c r="E194" s="138">
        <f t="shared" si="202"/>
        <v>0</v>
      </c>
      <c r="F194" s="138">
        <f t="shared" si="202"/>
        <v>0</v>
      </c>
      <c r="G194" s="138">
        <f t="shared" si="202"/>
        <v>0</v>
      </c>
      <c r="H194" s="138">
        <f t="shared" si="202"/>
        <v>0</v>
      </c>
      <c r="I194" s="138">
        <f t="shared" si="202"/>
        <v>0</v>
      </c>
      <c r="K194" s="138">
        <f t="shared" ref="K194:Q194" si="203">+K193-K18</f>
        <v>0</v>
      </c>
      <c r="L194" s="138">
        <f t="shared" si="203"/>
        <v>0</v>
      </c>
      <c r="M194" s="138">
        <f t="shared" si="203"/>
        <v>0</v>
      </c>
      <c r="N194" s="138">
        <f t="shared" si="203"/>
        <v>0</v>
      </c>
      <c r="O194" s="138">
        <f t="shared" si="203"/>
        <v>0</v>
      </c>
      <c r="P194" s="138">
        <f t="shared" si="203"/>
        <v>0</v>
      </c>
      <c r="Q194" s="138">
        <f t="shared" si="203"/>
        <v>0</v>
      </c>
    </row>
    <row r="195" spans="1:17" x14ac:dyDescent="0.35">
      <c r="A195" s="140" t="s">
        <v>233</v>
      </c>
      <c r="B195" s="141" t="s">
        <v>232</v>
      </c>
      <c r="C195" s="139">
        <f>+C22+C35+C43+C51+C59+C67</f>
        <v>0</v>
      </c>
      <c r="D195" s="139">
        <f t="shared" ref="D195:I195" si="204">+D22+D35+D43+D51+D59+D67</f>
        <v>0</v>
      </c>
      <c r="E195" s="139">
        <f t="shared" si="204"/>
        <v>0</v>
      </c>
      <c r="F195" s="139">
        <f t="shared" si="204"/>
        <v>0</v>
      </c>
      <c r="G195" s="139">
        <f t="shared" si="204"/>
        <v>0</v>
      </c>
      <c r="H195" s="139">
        <f t="shared" si="204"/>
        <v>0</v>
      </c>
      <c r="I195" s="139">
        <f t="shared" si="204"/>
        <v>0</v>
      </c>
      <c r="K195" s="139">
        <f>+K22+K35+K43+K51+K59+K67</f>
        <v>0</v>
      </c>
      <c r="L195" s="139">
        <f t="shared" ref="L195:Q195" si="205">+L22+L35+L43+L51+L59+L67</f>
        <v>0</v>
      </c>
      <c r="M195" s="139">
        <f t="shared" si="205"/>
        <v>0</v>
      </c>
      <c r="N195" s="139">
        <f t="shared" si="205"/>
        <v>0</v>
      </c>
      <c r="O195" s="139">
        <f t="shared" si="205"/>
        <v>0</v>
      </c>
      <c r="P195" s="139">
        <f t="shared" si="205"/>
        <v>0</v>
      </c>
      <c r="Q195" s="139">
        <f t="shared" si="205"/>
        <v>0</v>
      </c>
    </row>
  </sheetData>
  <autoFilter ref="A2:Q85" xr:uid="{F105A31E-D365-406F-9C8F-AFB73A9E5C54}"/>
  <mergeCells count="1">
    <mergeCell ref="A4:A14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fitToHeight="2" orientation="portrait" r:id="rId1"/>
  <rowBreaks count="1" manualBreakCount="1">
    <brk id="69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5A31E-D365-406F-9C8F-AFB73A9E5C54}">
  <sheetPr>
    <tabColor rgb="FF92D050"/>
  </sheetPr>
  <dimension ref="A1:AK195"/>
  <sheetViews>
    <sheetView showGridLines="0" zoomScale="70" zoomScaleNormal="70" zoomScaleSheetLayoutView="40" workbookViewId="0">
      <pane xSplit="2" ySplit="2" topLeftCell="H3" activePane="bottomRight" state="frozen"/>
      <selection activeCell="B13" sqref="B13"/>
      <selection pane="topRight" activeCell="B13" sqref="B13"/>
      <selection pane="bottomLeft" activeCell="B13" sqref="B13"/>
      <selection pane="bottomRight" activeCell="B1" sqref="B1:B2"/>
    </sheetView>
  </sheetViews>
  <sheetFormatPr defaultRowHeight="14.5" outlineLevelRow="1" outlineLevelCol="1" x14ac:dyDescent="0.35"/>
  <cols>
    <col min="1" max="1" width="17.81640625" style="114" bestFit="1" customWidth="1"/>
    <col min="2" max="2" width="55.453125" bestFit="1" customWidth="1"/>
    <col min="3" max="5" width="12.54296875" customWidth="1"/>
    <col min="6" max="10" width="12.453125" customWidth="1"/>
    <col min="12" max="13" width="12.453125" customWidth="1"/>
    <col min="14" max="14" width="12.453125" customWidth="1" outlineLevel="1"/>
    <col min="15" max="19" width="12.453125" customWidth="1"/>
  </cols>
  <sheetData>
    <row r="1" spans="1:37" x14ac:dyDescent="0.35">
      <c r="A1"/>
      <c r="B1" s="271" t="s">
        <v>369</v>
      </c>
      <c r="C1" s="132" t="s">
        <v>275</v>
      </c>
      <c r="D1" s="132"/>
      <c r="E1" s="132"/>
      <c r="F1" s="132"/>
      <c r="G1" s="132"/>
      <c r="H1" s="132"/>
      <c r="I1" s="132"/>
      <c r="J1" s="133"/>
      <c r="L1" s="132" t="s">
        <v>276</v>
      </c>
      <c r="M1" s="132"/>
      <c r="N1" s="132"/>
      <c r="O1" s="132" t="s">
        <v>36</v>
      </c>
      <c r="P1" s="132"/>
      <c r="Q1" s="132"/>
      <c r="R1" s="132"/>
      <c r="S1" s="133"/>
    </row>
    <row r="2" spans="1:37" x14ac:dyDescent="0.35">
      <c r="A2" s="134" t="s">
        <v>133</v>
      </c>
      <c r="B2" s="270" t="s">
        <v>104</v>
      </c>
      <c r="C2" s="131" t="s">
        <v>0</v>
      </c>
      <c r="D2" s="131" t="s">
        <v>132</v>
      </c>
      <c r="E2" s="131" t="s">
        <v>131</v>
      </c>
      <c r="F2" s="131" t="s">
        <v>4</v>
      </c>
      <c r="G2" s="131" t="s">
        <v>5</v>
      </c>
      <c r="H2" s="131" t="s">
        <v>6</v>
      </c>
      <c r="I2" s="131" t="s">
        <v>7</v>
      </c>
      <c r="J2" s="131" t="s">
        <v>96</v>
      </c>
      <c r="L2" s="120" t="s">
        <v>0</v>
      </c>
      <c r="M2" s="120" t="s">
        <v>132</v>
      </c>
      <c r="N2" s="120" t="s">
        <v>131</v>
      </c>
      <c r="O2" s="120" t="s">
        <v>4</v>
      </c>
      <c r="P2" s="120" t="s">
        <v>5</v>
      </c>
      <c r="Q2" s="120" t="s">
        <v>6</v>
      </c>
      <c r="R2" s="120" t="s">
        <v>7</v>
      </c>
      <c r="S2" s="121" t="s">
        <v>96</v>
      </c>
    </row>
    <row r="3" spans="1:37" ht="10" customHeight="1" x14ac:dyDescent="0.35"/>
    <row r="4" spans="1:37" x14ac:dyDescent="0.35">
      <c r="A4" s="282" t="s">
        <v>177</v>
      </c>
      <c r="B4" s="6" t="s">
        <v>98</v>
      </c>
      <c r="C4" s="1"/>
      <c r="D4" s="1"/>
      <c r="E4" s="1"/>
      <c r="F4" s="1"/>
      <c r="G4" s="1"/>
      <c r="H4" s="1"/>
      <c r="I4" s="1"/>
      <c r="J4" s="1"/>
      <c r="L4" s="148">
        <f>+C4</f>
        <v>0</v>
      </c>
      <c r="M4" s="148">
        <f t="shared" ref="M4:S4" si="0">+D4</f>
        <v>0</v>
      </c>
      <c r="N4" s="148">
        <f t="shared" si="0"/>
        <v>0</v>
      </c>
      <c r="O4" s="148">
        <f t="shared" si="0"/>
        <v>0</v>
      </c>
      <c r="P4" s="148">
        <f t="shared" si="0"/>
        <v>0</v>
      </c>
      <c r="Q4" s="148">
        <f t="shared" si="0"/>
        <v>0</v>
      </c>
      <c r="R4" s="148">
        <f t="shared" si="0"/>
        <v>0</v>
      </c>
      <c r="S4" s="148">
        <f t="shared" si="0"/>
        <v>0</v>
      </c>
    </row>
    <row r="5" spans="1:37" x14ac:dyDescent="0.35">
      <c r="A5" s="282"/>
      <c r="B5" s="115" t="s">
        <v>99</v>
      </c>
      <c r="C5" s="113"/>
      <c r="D5" s="217"/>
      <c r="E5" s="217"/>
      <c r="F5" s="217"/>
      <c r="G5" s="217"/>
      <c r="H5" s="217"/>
      <c r="I5" s="113"/>
      <c r="J5" s="113"/>
      <c r="L5" s="148">
        <f>+C5</f>
        <v>0</v>
      </c>
      <c r="M5" s="148">
        <f t="shared" ref="M5" si="1">+D5</f>
        <v>0</v>
      </c>
      <c r="N5" s="148">
        <f t="shared" ref="N5" si="2">+E5</f>
        <v>0</v>
      </c>
      <c r="O5" s="148">
        <f t="shared" ref="O5" si="3">+F5</f>
        <v>0</v>
      </c>
      <c r="P5" s="148">
        <f t="shared" ref="P5" si="4">+G5</f>
        <v>0</v>
      </c>
      <c r="Q5" s="148">
        <f t="shared" ref="Q5" si="5">+H5</f>
        <v>0</v>
      </c>
      <c r="R5" s="148">
        <f t="shared" ref="R5" si="6">+I5</f>
        <v>0</v>
      </c>
      <c r="S5" s="148">
        <f t="shared" ref="S5" si="7">+J5</f>
        <v>0</v>
      </c>
    </row>
    <row r="6" spans="1:37" x14ac:dyDescent="0.35">
      <c r="A6" s="282"/>
      <c r="B6" s="6" t="s">
        <v>295</v>
      </c>
      <c r="C6" s="221"/>
      <c r="D6" s="221"/>
      <c r="E6" s="221"/>
      <c r="F6" s="221"/>
      <c r="G6" s="221"/>
      <c r="H6" s="221"/>
      <c r="I6" s="221"/>
      <c r="J6" s="221"/>
      <c r="L6" s="128"/>
      <c r="M6" s="221"/>
      <c r="N6" s="221"/>
      <c r="O6" s="221"/>
      <c r="P6" s="221"/>
      <c r="Q6" s="221"/>
      <c r="R6" s="221"/>
      <c r="S6" s="221"/>
      <c r="V6" s="218"/>
      <c r="W6" s="218"/>
    </row>
    <row r="7" spans="1:37" x14ac:dyDescent="0.35">
      <c r="A7" s="282"/>
      <c r="B7" s="6" t="s">
        <v>293</v>
      </c>
      <c r="C7" s="222"/>
      <c r="D7" s="222"/>
      <c r="E7" s="222"/>
      <c r="F7" s="222"/>
      <c r="G7" s="222"/>
      <c r="H7" s="222"/>
      <c r="I7" s="222"/>
      <c r="J7" s="222"/>
      <c r="L7" s="148">
        <f>+C7</f>
        <v>0</v>
      </c>
      <c r="M7" s="148">
        <f t="shared" ref="M7:M8" si="8">+D7</f>
        <v>0</v>
      </c>
      <c r="N7" s="148">
        <f t="shared" ref="N7:N8" si="9">+E7</f>
        <v>0</v>
      </c>
      <c r="O7" s="148">
        <f t="shared" ref="O7:O8" si="10">+F7</f>
        <v>0</v>
      </c>
      <c r="P7" s="148">
        <f t="shared" ref="P7:P8" si="11">+G7</f>
        <v>0</v>
      </c>
      <c r="Q7" s="148">
        <f t="shared" ref="Q7:Q8" si="12">+H7</f>
        <v>0</v>
      </c>
      <c r="R7" s="148">
        <f t="shared" ref="R7:R8" si="13">+I7</f>
        <v>0</v>
      </c>
      <c r="S7" s="148">
        <f t="shared" ref="S7:S8" si="14">+J7</f>
        <v>0</v>
      </c>
    </row>
    <row r="8" spans="1:37" x14ac:dyDescent="0.35">
      <c r="A8" s="282"/>
      <c r="B8" s="115" t="s">
        <v>294</v>
      </c>
      <c r="C8" s="130"/>
      <c r="D8" s="130"/>
      <c r="E8" s="130"/>
      <c r="F8" s="130"/>
      <c r="G8" s="130"/>
      <c r="H8" s="130"/>
      <c r="I8" s="130"/>
      <c r="J8" s="130"/>
      <c r="L8" s="148">
        <f>+C8</f>
        <v>0</v>
      </c>
      <c r="M8" s="148">
        <f t="shared" si="8"/>
        <v>0</v>
      </c>
      <c r="N8" s="148">
        <f t="shared" si="9"/>
        <v>0</v>
      </c>
      <c r="O8" s="148">
        <f t="shared" si="10"/>
        <v>0</v>
      </c>
      <c r="P8" s="148">
        <f t="shared" si="11"/>
        <v>0</v>
      </c>
      <c r="Q8" s="148">
        <f t="shared" si="12"/>
        <v>0</v>
      </c>
      <c r="R8" s="148">
        <f t="shared" si="13"/>
        <v>0</v>
      </c>
      <c r="S8" s="148">
        <f t="shared" si="14"/>
        <v>0</v>
      </c>
    </row>
    <row r="9" spans="1:37" x14ac:dyDescent="0.35">
      <c r="A9" s="282"/>
      <c r="B9" s="109" t="s">
        <v>442</v>
      </c>
      <c r="C9" s="109"/>
      <c r="D9" s="109">
        <f>+D6+D7</f>
        <v>0</v>
      </c>
      <c r="E9" s="109">
        <f t="shared" ref="E9:J9" si="15">+E6+E7</f>
        <v>0</v>
      </c>
      <c r="F9" s="109">
        <f t="shared" si="15"/>
        <v>0</v>
      </c>
      <c r="G9" s="109">
        <f t="shared" si="15"/>
        <v>0</v>
      </c>
      <c r="H9" s="109">
        <f t="shared" si="15"/>
        <v>0</v>
      </c>
      <c r="I9" s="109">
        <f t="shared" si="15"/>
        <v>0</v>
      </c>
      <c r="J9" s="109">
        <f t="shared" si="15"/>
        <v>0</v>
      </c>
      <c r="L9" s="109"/>
      <c r="M9" s="109">
        <f>+M6+M7</f>
        <v>0</v>
      </c>
      <c r="N9" s="109">
        <f t="shared" ref="N9:S9" si="16">+N6+N7</f>
        <v>0</v>
      </c>
      <c r="O9" s="109">
        <f t="shared" si="16"/>
        <v>0</v>
      </c>
      <c r="P9" s="109">
        <f t="shared" si="16"/>
        <v>0</v>
      </c>
      <c r="Q9" s="109">
        <f t="shared" si="16"/>
        <v>0</v>
      </c>
      <c r="R9" s="109">
        <f t="shared" si="16"/>
        <v>0</v>
      </c>
      <c r="S9" s="109">
        <f t="shared" si="16"/>
        <v>0</v>
      </c>
    </row>
    <row r="10" spans="1:37" x14ac:dyDescent="0.35">
      <c r="A10" s="282"/>
      <c r="B10" s="109" t="s">
        <v>443</v>
      </c>
      <c r="C10" s="109"/>
      <c r="D10" s="109">
        <f>+D9</f>
        <v>0</v>
      </c>
      <c r="E10" s="109">
        <f>+D10*(1+E9)+E9</f>
        <v>0</v>
      </c>
      <c r="F10" s="109">
        <f t="shared" ref="F10:J10" si="17">+E10*(1+F9)+F9</f>
        <v>0</v>
      </c>
      <c r="G10" s="109">
        <f t="shared" si="17"/>
        <v>0</v>
      </c>
      <c r="H10" s="109">
        <f t="shared" si="17"/>
        <v>0</v>
      </c>
      <c r="I10" s="109">
        <f t="shared" si="17"/>
        <v>0</v>
      </c>
      <c r="J10" s="109">
        <f t="shared" si="17"/>
        <v>0</v>
      </c>
      <c r="L10" s="109"/>
      <c r="M10" s="109">
        <f>+M9</f>
        <v>0</v>
      </c>
      <c r="N10" s="109">
        <f>+M10*(1+N9)+N9</f>
        <v>0</v>
      </c>
      <c r="O10" s="109">
        <f t="shared" ref="O10" si="18">+N10*(1+O9)+O9</f>
        <v>0</v>
      </c>
      <c r="P10" s="109">
        <f t="shared" ref="P10" si="19">+O10*(1+P9)+P9</f>
        <v>0</v>
      </c>
      <c r="Q10" s="109">
        <f t="shared" ref="Q10" si="20">+P10*(1+Q9)+Q9</f>
        <v>0</v>
      </c>
      <c r="R10" s="109">
        <f t="shared" ref="R10" si="21">+Q10*(1+R9)+R9</f>
        <v>0</v>
      </c>
      <c r="S10" s="109">
        <f t="shared" ref="S10" si="22">+R10*(1+S9)+S9</f>
        <v>0</v>
      </c>
    </row>
    <row r="11" spans="1:37" x14ac:dyDescent="0.35">
      <c r="A11" s="282"/>
      <c r="B11" s="115" t="s">
        <v>38</v>
      </c>
      <c r="C11" s="130"/>
      <c r="D11" s="130"/>
      <c r="E11" s="130"/>
      <c r="F11" s="130"/>
      <c r="G11" s="130"/>
      <c r="H11" s="130"/>
      <c r="I11" s="130"/>
      <c r="J11" s="130"/>
      <c r="L11" s="148">
        <f>+C11</f>
        <v>0</v>
      </c>
      <c r="M11" s="148">
        <f t="shared" ref="M11" si="23">+D11</f>
        <v>0</v>
      </c>
      <c r="N11" s="148">
        <f t="shared" ref="N11" si="24">+E11</f>
        <v>0</v>
      </c>
      <c r="O11" s="148">
        <f t="shared" ref="O11" si="25">+F11</f>
        <v>0</v>
      </c>
      <c r="P11" s="148">
        <f t="shared" ref="P11" si="26">+G11</f>
        <v>0</v>
      </c>
      <c r="Q11" s="148">
        <f t="shared" ref="Q11" si="27">+H11</f>
        <v>0</v>
      </c>
      <c r="R11" s="148">
        <f t="shared" ref="R11" si="28">+I11</f>
        <v>0</v>
      </c>
      <c r="S11" s="148">
        <f t="shared" ref="S11" si="29">+J11</f>
        <v>0</v>
      </c>
      <c r="V11" s="219"/>
      <c r="W11" s="219"/>
      <c r="X11" s="219"/>
      <c r="Y11" s="219"/>
      <c r="Z11" s="219"/>
      <c r="AA11" s="219"/>
      <c r="AB11" s="219"/>
      <c r="AE11" s="219"/>
      <c r="AF11" s="219"/>
      <c r="AG11" s="219"/>
      <c r="AH11" s="219"/>
      <c r="AI11" s="219"/>
      <c r="AJ11" s="219"/>
      <c r="AK11" s="219"/>
    </row>
    <row r="12" spans="1:37" x14ac:dyDescent="0.35">
      <c r="A12" s="282"/>
      <c r="B12" s="6" t="s">
        <v>246</v>
      </c>
      <c r="C12" s="111" t="s">
        <v>383</v>
      </c>
      <c r="D12" s="111" t="str">
        <f>+C12</f>
        <v>si</v>
      </c>
      <c r="E12" s="111" t="str">
        <f t="shared" ref="E12:J12" si="30">+D12</f>
        <v>si</v>
      </c>
      <c r="F12" s="111" t="str">
        <f t="shared" si="30"/>
        <v>si</v>
      </c>
      <c r="G12" s="111" t="str">
        <f t="shared" si="30"/>
        <v>si</v>
      </c>
      <c r="H12" s="111" t="str">
        <f t="shared" si="30"/>
        <v>si</v>
      </c>
      <c r="I12" s="111" t="str">
        <f t="shared" si="30"/>
        <v>si</v>
      </c>
      <c r="J12" s="111" t="str">
        <f t="shared" si="30"/>
        <v>si</v>
      </c>
      <c r="L12" s="146" t="str">
        <f>+C12</f>
        <v>si</v>
      </c>
      <c r="M12" s="146" t="str">
        <f t="shared" ref="M12:S12" si="31">+D12</f>
        <v>si</v>
      </c>
      <c r="N12" s="146" t="str">
        <f t="shared" si="31"/>
        <v>si</v>
      </c>
      <c r="O12" s="146" t="str">
        <f t="shared" si="31"/>
        <v>si</v>
      </c>
      <c r="P12" s="146" t="str">
        <f t="shared" si="31"/>
        <v>si</v>
      </c>
      <c r="Q12" s="146" t="str">
        <f t="shared" si="31"/>
        <v>si</v>
      </c>
      <c r="R12" s="146" t="str">
        <f t="shared" si="31"/>
        <v>si</v>
      </c>
      <c r="S12" s="146" t="str">
        <f t="shared" si="31"/>
        <v>si</v>
      </c>
      <c r="V12" s="219"/>
      <c r="W12" s="219"/>
      <c r="X12" s="219"/>
      <c r="Y12" s="219"/>
      <c r="Z12" s="219"/>
      <c r="AA12" s="219"/>
      <c r="AB12" s="219"/>
      <c r="AE12" s="219"/>
      <c r="AF12" s="219"/>
      <c r="AG12" s="219"/>
      <c r="AH12" s="219"/>
      <c r="AI12" s="219"/>
      <c r="AJ12" s="219"/>
      <c r="AK12" s="219"/>
    </row>
    <row r="13" spans="1:37" x14ac:dyDescent="0.35">
      <c r="A13" s="282"/>
      <c r="B13" s="6" t="s">
        <v>100</v>
      </c>
      <c r="C13" s="127"/>
      <c r="D13" s="111" t="e">
        <f t="shared" ref="D13:J13" si="32">+IF(D12="si",$C13*(1+(D11/$C11-1)*D8)*(1+D10),C13*(1+(D11/C11-1)*D8)*(1+D6+D7))</f>
        <v>#DIV/0!</v>
      </c>
      <c r="E13" s="111" t="e">
        <f t="shared" si="32"/>
        <v>#DIV/0!</v>
      </c>
      <c r="F13" s="111" t="e">
        <f t="shared" si="32"/>
        <v>#DIV/0!</v>
      </c>
      <c r="G13" s="111" t="e">
        <f t="shared" si="32"/>
        <v>#DIV/0!</v>
      </c>
      <c r="H13" s="111" t="e">
        <f t="shared" si="32"/>
        <v>#DIV/0!</v>
      </c>
      <c r="I13" s="111" t="e">
        <f t="shared" si="32"/>
        <v>#DIV/0!</v>
      </c>
      <c r="J13" s="111" t="e">
        <f t="shared" si="32"/>
        <v>#DIV/0!</v>
      </c>
      <c r="L13" s="148">
        <f>+C13</f>
        <v>0</v>
      </c>
      <c r="M13" s="111" t="e">
        <f t="shared" ref="M13:S13" si="33">+IF(M12="si",$L13*(1+(M11/$L11-1)*M8)*(1+M10),L13*(1+(M11/L11-1)*M8)*(1+M6+M7))</f>
        <v>#DIV/0!</v>
      </c>
      <c r="N13" s="111" t="e">
        <f t="shared" si="33"/>
        <v>#DIV/0!</v>
      </c>
      <c r="O13" s="111" t="e">
        <f t="shared" si="33"/>
        <v>#DIV/0!</v>
      </c>
      <c r="P13" s="111" t="e">
        <f t="shared" si="33"/>
        <v>#DIV/0!</v>
      </c>
      <c r="Q13" s="111" t="e">
        <f t="shared" si="33"/>
        <v>#DIV/0!</v>
      </c>
      <c r="R13" s="111" t="e">
        <f t="shared" si="33"/>
        <v>#DIV/0!</v>
      </c>
      <c r="S13" s="111" t="e">
        <f t="shared" si="33"/>
        <v>#DIV/0!</v>
      </c>
      <c r="U13" s="220"/>
      <c r="V13" s="220"/>
      <c r="W13" s="220"/>
      <c r="X13" s="220"/>
      <c r="Y13" s="220"/>
      <c r="Z13" s="220"/>
      <c r="AA13" s="220"/>
      <c r="AB13" s="220"/>
      <c r="AD13" s="220"/>
      <c r="AE13" s="220"/>
      <c r="AF13" s="220"/>
      <c r="AG13" s="220"/>
      <c r="AH13" s="220"/>
      <c r="AI13" s="220"/>
      <c r="AJ13" s="220"/>
      <c r="AK13" s="220"/>
    </row>
    <row r="14" spans="1:37" x14ac:dyDescent="0.35">
      <c r="A14" s="282"/>
      <c r="B14" s="116" t="s">
        <v>32</v>
      </c>
      <c r="C14" s="111">
        <f>+C13+C5+C4</f>
        <v>0</v>
      </c>
      <c r="D14" s="111" t="e">
        <f t="shared" ref="D14:J14" si="34">+D13+D5+D4</f>
        <v>#DIV/0!</v>
      </c>
      <c r="E14" s="111" t="e">
        <f t="shared" si="34"/>
        <v>#DIV/0!</v>
      </c>
      <c r="F14" s="111" t="e">
        <f t="shared" si="34"/>
        <v>#DIV/0!</v>
      </c>
      <c r="G14" s="111" t="e">
        <f t="shared" si="34"/>
        <v>#DIV/0!</v>
      </c>
      <c r="H14" s="111" t="e">
        <f t="shared" si="34"/>
        <v>#DIV/0!</v>
      </c>
      <c r="I14" s="111" t="e">
        <f t="shared" si="34"/>
        <v>#DIV/0!</v>
      </c>
      <c r="J14" s="111" t="e">
        <f t="shared" si="34"/>
        <v>#DIV/0!</v>
      </c>
      <c r="L14" s="111">
        <f>+L13+L5+L4</f>
        <v>0</v>
      </c>
      <c r="M14" s="111" t="e">
        <f t="shared" ref="M14:S14" si="35">+M13+M5+M4</f>
        <v>#DIV/0!</v>
      </c>
      <c r="N14" s="111" t="e">
        <f t="shared" si="35"/>
        <v>#DIV/0!</v>
      </c>
      <c r="O14" s="111" t="e">
        <f t="shared" si="35"/>
        <v>#DIV/0!</v>
      </c>
      <c r="P14" s="111" t="e">
        <f t="shared" si="35"/>
        <v>#DIV/0!</v>
      </c>
      <c r="Q14" s="111" t="e">
        <f t="shared" si="35"/>
        <v>#DIV/0!</v>
      </c>
      <c r="R14" s="111" t="e">
        <f t="shared" si="35"/>
        <v>#DIV/0!</v>
      </c>
      <c r="S14" s="111" t="e">
        <f t="shared" si="35"/>
        <v>#DIV/0!</v>
      </c>
      <c r="U14" s="220"/>
      <c r="V14" s="220"/>
      <c r="W14" s="220"/>
      <c r="X14" s="220"/>
      <c r="Y14" s="220"/>
      <c r="Z14" s="220"/>
      <c r="AA14" s="220"/>
      <c r="AB14" s="220"/>
      <c r="AD14" s="220"/>
      <c r="AE14" s="220"/>
      <c r="AF14" s="220"/>
      <c r="AG14" s="220"/>
      <c r="AH14" s="220"/>
      <c r="AI14" s="220"/>
      <c r="AJ14" s="220"/>
      <c r="AK14" s="220"/>
    </row>
    <row r="15" spans="1:37" x14ac:dyDescent="0.35">
      <c r="A15" s="119" t="s">
        <v>166</v>
      </c>
      <c r="B15" s="6" t="s">
        <v>33</v>
      </c>
      <c r="C15" s="1"/>
      <c r="D15" s="1"/>
      <c r="E15" s="1"/>
      <c r="F15" s="1"/>
      <c r="G15" s="1"/>
      <c r="H15" s="1"/>
      <c r="I15" s="1"/>
      <c r="J15" s="1"/>
      <c r="L15" s="148">
        <f t="shared" ref="L15:L26" si="36">+C15</f>
        <v>0</v>
      </c>
      <c r="M15" s="148">
        <f t="shared" ref="M15:M19" si="37">+D15</f>
        <v>0</v>
      </c>
      <c r="N15" s="148">
        <f t="shared" ref="N15:N19" si="38">+E15</f>
        <v>0</v>
      </c>
      <c r="O15" s="148">
        <f t="shared" ref="O15:O19" si="39">+F15</f>
        <v>0</v>
      </c>
      <c r="P15" s="148">
        <f t="shared" ref="P15:P19" si="40">+G15</f>
        <v>0</v>
      </c>
      <c r="Q15" s="148">
        <f t="shared" ref="Q15:Q19" si="41">+H15</f>
        <v>0</v>
      </c>
      <c r="R15" s="148">
        <f t="shared" ref="R15:R19" si="42">+I15</f>
        <v>0</v>
      </c>
      <c r="S15" s="148">
        <f t="shared" ref="S15:S19" si="43">+J15</f>
        <v>0</v>
      </c>
    </row>
    <row r="16" spans="1:37" x14ac:dyDescent="0.35">
      <c r="A16" s="119" t="s">
        <v>167</v>
      </c>
      <c r="B16" s="115" t="s">
        <v>298</v>
      </c>
      <c r="C16" s="113"/>
      <c r="D16" s="113"/>
      <c r="E16" s="113"/>
      <c r="L16" s="148">
        <f t="shared" si="36"/>
        <v>0</v>
      </c>
      <c r="M16" s="148">
        <f t="shared" si="37"/>
        <v>0</v>
      </c>
      <c r="N16" s="148">
        <f t="shared" si="38"/>
        <v>0</v>
      </c>
      <c r="O16" s="148">
        <f t="shared" si="39"/>
        <v>0</v>
      </c>
      <c r="P16" s="148">
        <f t="shared" si="40"/>
        <v>0</v>
      </c>
      <c r="Q16" s="148">
        <f t="shared" si="41"/>
        <v>0</v>
      </c>
      <c r="R16" s="148">
        <f t="shared" si="42"/>
        <v>0</v>
      </c>
      <c r="S16" s="148">
        <f t="shared" si="43"/>
        <v>0</v>
      </c>
    </row>
    <row r="17" spans="1:19" x14ac:dyDescent="0.35">
      <c r="A17" s="119" t="s">
        <v>168</v>
      </c>
      <c r="B17" s="6" t="s">
        <v>101</v>
      </c>
      <c r="C17" s="4"/>
      <c r="D17" s="4"/>
      <c r="E17" s="4"/>
      <c r="F17" s="4"/>
      <c r="G17" s="4"/>
      <c r="H17" s="4"/>
      <c r="I17" s="4"/>
      <c r="J17" s="4"/>
      <c r="L17" s="148">
        <f t="shared" ref="L17:L18" si="44">+C17</f>
        <v>0</v>
      </c>
      <c r="M17" s="148">
        <f t="shared" ref="M17:M18" si="45">+D17</f>
        <v>0</v>
      </c>
      <c r="N17" s="148">
        <f t="shared" ref="N17:N18" si="46">+E17</f>
        <v>0</v>
      </c>
      <c r="O17" s="148">
        <f t="shared" ref="O17:O18" si="47">+F17</f>
        <v>0</v>
      </c>
      <c r="P17" s="148">
        <f t="shared" ref="P17:P18" si="48">+G17</f>
        <v>0</v>
      </c>
      <c r="Q17" s="148">
        <f t="shared" ref="Q17:Q18" si="49">+H17</f>
        <v>0</v>
      </c>
      <c r="R17" s="148">
        <f t="shared" ref="R17:R18" si="50">+I17</f>
        <v>0</v>
      </c>
      <c r="S17" s="148">
        <f t="shared" ref="S17:S18" si="51">+J17</f>
        <v>0</v>
      </c>
    </row>
    <row r="18" spans="1:19" x14ac:dyDescent="0.35">
      <c r="A18" s="119" t="s">
        <v>168</v>
      </c>
      <c r="B18" s="115" t="s">
        <v>252</v>
      </c>
      <c r="C18" s="113"/>
      <c r="D18" s="113"/>
      <c r="E18" s="113"/>
      <c r="F18" s="113"/>
      <c r="G18" s="113"/>
      <c r="H18" s="113"/>
      <c r="I18" s="113"/>
      <c r="J18" s="113"/>
      <c r="L18" s="148">
        <f t="shared" si="44"/>
        <v>0</v>
      </c>
      <c r="M18" s="148">
        <f t="shared" si="45"/>
        <v>0</v>
      </c>
      <c r="N18" s="148">
        <f t="shared" si="46"/>
        <v>0</v>
      </c>
      <c r="O18" s="148">
        <f t="shared" si="47"/>
        <v>0</v>
      </c>
      <c r="P18" s="148">
        <f t="shared" si="48"/>
        <v>0</v>
      </c>
      <c r="Q18" s="148">
        <f t="shared" si="49"/>
        <v>0</v>
      </c>
      <c r="R18" s="148">
        <f t="shared" si="50"/>
        <v>0</v>
      </c>
      <c r="S18" s="148">
        <f t="shared" si="51"/>
        <v>0</v>
      </c>
    </row>
    <row r="19" spans="1:19" x14ac:dyDescent="0.35">
      <c r="A19" s="119" t="s">
        <v>253</v>
      </c>
      <c r="B19" s="111" t="s">
        <v>254</v>
      </c>
      <c r="C19" s="111">
        <f>+C18+C17+C16</f>
        <v>0</v>
      </c>
      <c r="D19" s="111">
        <f t="shared" ref="D19:J19" si="52">+D18+D17+D16</f>
        <v>0</v>
      </c>
      <c r="E19" s="111">
        <f t="shared" si="52"/>
        <v>0</v>
      </c>
      <c r="F19" s="111">
        <f t="shared" si="52"/>
        <v>0</v>
      </c>
      <c r="G19" s="111">
        <f t="shared" si="52"/>
        <v>0</v>
      </c>
      <c r="H19" s="111">
        <f t="shared" si="52"/>
        <v>0</v>
      </c>
      <c r="I19" s="111">
        <f t="shared" si="52"/>
        <v>0</v>
      </c>
      <c r="J19" s="111">
        <f t="shared" si="52"/>
        <v>0</v>
      </c>
      <c r="L19" s="148">
        <f t="shared" si="36"/>
        <v>0</v>
      </c>
      <c r="M19" s="148">
        <f t="shared" si="37"/>
        <v>0</v>
      </c>
      <c r="N19" s="148">
        <f t="shared" si="38"/>
        <v>0</v>
      </c>
      <c r="O19" s="148">
        <f t="shared" si="39"/>
        <v>0</v>
      </c>
      <c r="P19" s="148">
        <f t="shared" si="40"/>
        <v>0</v>
      </c>
      <c r="Q19" s="148">
        <f t="shared" si="41"/>
        <v>0</v>
      </c>
      <c r="R19" s="148">
        <f t="shared" si="42"/>
        <v>0</v>
      </c>
      <c r="S19" s="148">
        <f t="shared" si="43"/>
        <v>0</v>
      </c>
    </row>
    <row r="20" spans="1:19" x14ac:dyDescent="0.35">
      <c r="A20" s="119" t="s">
        <v>105</v>
      </c>
      <c r="B20" s="117" t="s">
        <v>296</v>
      </c>
      <c r="C20" s="110">
        <v>0</v>
      </c>
      <c r="D20" s="109">
        <f>+C20</f>
        <v>0</v>
      </c>
      <c r="E20" s="109">
        <f>+C20</f>
        <v>0</v>
      </c>
      <c r="F20" s="109">
        <f>+D20</f>
        <v>0</v>
      </c>
      <c r="G20" s="109">
        <f t="shared" ref="G20:J20" si="53">+F20</f>
        <v>0</v>
      </c>
      <c r="H20" s="109">
        <f t="shared" si="53"/>
        <v>0</v>
      </c>
      <c r="I20" s="109">
        <f t="shared" si="53"/>
        <v>0</v>
      </c>
      <c r="J20" s="109">
        <f t="shared" si="53"/>
        <v>0</v>
      </c>
      <c r="L20" s="147">
        <f t="shared" si="36"/>
        <v>0</v>
      </c>
      <c r="M20" s="147">
        <f t="shared" ref="M20:S20" si="54">+D20</f>
        <v>0</v>
      </c>
      <c r="N20" s="147">
        <f t="shared" si="54"/>
        <v>0</v>
      </c>
      <c r="O20" s="147">
        <f t="shared" si="54"/>
        <v>0</v>
      </c>
      <c r="P20" s="147">
        <f t="shared" si="54"/>
        <v>0</v>
      </c>
      <c r="Q20" s="147">
        <f t="shared" si="54"/>
        <v>0</v>
      </c>
      <c r="R20" s="147">
        <f t="shared" si="54"/>
        <v>0</v>
      </c>
      <c r="S20" s="147">
        <f t="shared" si="54"/>
        <v>0</v>
      </c>
    </row>
    <row r="21" spans="1:19" x14ac:dyDescent="0.35">
      <c r="A21" s="119" t="s">
        <v>169</v>
      </c>
      <c r="B21" s="116" t="s">
        <v>35</v>
      </c>
      <c r="C21" s="111">
        <f>+C19*C20</f>
        <v>0</v>
      </c>
      <c r="D21" s="111">
        <f t="shared" ref="D21:J21" si="55">+D19*D20</f>
        <v>0</v>
      </c>
      <c r="E21" s="111">
        <f t="shared" si="55"/>
        <v>0</v>
      </c>
      <c r="F21" s="111">
        <f t="shared" si="55"/>
        <v>0</v>
      </c>
      <c r="G21" s="111">
        <f t="shared" si="55"/>
        <v>0</v>
      </c>
      <c r="H21" s="111">
        <f t="shared" si="55"/>
        <v>0</v>
      </c>
      <c r="I21" s="111">
        <f t="shared" si="55"/>
        <v>0</v>
      </c>
      <c r="J21" s="111">
        <f t="shared" si="55"/>
        <v>0</v>
      </c>
      <c r="L21" s="148">
        <f t="shared" si="36"/>
        <v>0</v>
      </c>
      <c r="M21" s="148">
        <f t="shared" ref="M21:M22" si="56">+D21</f>
        <v>0</v>
      </c>
      <c r="N21" s="148">
        <f t="shared" ref="N21:N22" si="57">+E21</f>
        <v>0</v>
      </c>
      <c r="O21" s="148">
        <f t="shared" ref="O21:O22" si="58">+F21</f>
        <v>0</v>
      </c>
      <c r="P21" s="148">
        <f t="shared" ref="P21:P22" si="59">+G21</f>
        <v>0</v>
      </c>
      <c r="Q21" s="148">
        <f t="shared" ref="Q21:Q22" si="60">+H21</f>
        <v>0</v>
      </c>
      <c r="R21" s="148">
        <f t="shared" ref="R21:R22" si="61">+I21</f>
        <v>0</v>
      </c>
      <c r="S21" s="148">
        <f t="shared" ref="S21:S22" si="62">+J21</f>
        <v>0</v>
      </c>
    </row>
    <row r="22" spans="1:19" outlineLevel="1" x14ac:dyDescent="0.35">
      <c r="A22" s="119" t="s">
        <v>170</v>
      </c>
      <c r="B22" s="6" t="s">
        <v>367</v>
      </c>
      <c r="C22" s="4"/>
      <c r="D22" s="4"/>
      <c r="E22" s="4"/>
      <c r="F22" s="4"/>
      <c r="G22" s="4"/>
      <c r="H22" s="4"/>
      <c r="I22" s="4"/>
      <c r="J22" s="4"/>
      <c r="L22" s="148">
        <f t="shared" si="36"/>
        <v>0</v>
      </c>
      <c r="M22" s="148">
        <f t="shared" si="56"/>
        <v>0</v>
      </c>
      <c r="N22" s="148">
        <f t="shared" si="57"/>
        <v>0</v>
      </c>
      <c r="O22" s="148">
        <f t="shared" si="58"/>
        <v>0</v>
      </c>
      <c r="P22" s="148">
        <f t="shared" si="59"/>
        <v>0</v>
      </c>
      <c r="Q22" s="148">
        <f t="shared" si="60"/>
        <v>0</v>
      </c>
      <c r="R22" s="148">
        <f t="shared" si="61"/>
        <v>0</v>
      </c>
      <c r="S22" s="148">
        <f t="shared" si="62"/>
        <v>0</v>
      </c>
    </row>
    <row r="23" spans="1:19" outlineLevel="1" x14ac:dyDescent="0.35">
      <c r="A23" s="119" t="s">
        <v>106</v>
      </c>
      <c r="B23" s="117" t="s">
        <v>368</v>
      </c>
      <c r="C23" s="110">
        <v>0</v>
      </c>
      <c r="D23" s="109">
        <f>+C23</f>
        <v>0</v>
      </c>
      <c r="E23" s="109">
        <f>+C23</f>
        <v>0</v>
      </c>
      <c r="F23" s="109">
        <f>+D23</f>
        <v>0</v>
      </c>
      <c r="G23" s="109">
        <f t="shared" ref="G23:J23" si="63">+F23</f>
        <v>0</v>
      </c>
      <c r="H23" s="109">
        <f t="shared" si="63"/>
        <v>0</v>
      </c>
      <c r="I23" s="109">
        <f t="shared" si="63"/>
        <v>0</v>
      </c>
      <c r="J23" s="109">
        <f t="shared" si="63"/>
        <v>0</v>
      </c>
      <c r="L23" s="147">
        <f t="shared" si="36"/>
        <v>0</v>
      </c>
      <c r="M23" s="147">
        <f t="shared" ref="M23:S23" si="64">+D23</f>
        <v>0</v>
      </c>
      <c r="N23" s="147">
        <f t="shared" si="64"/>
        <v>0</v>
      </c>
      <c r="O23" s="147">
        <f t="shared" si="64"/>
        <v>0</v>
      </c>
      <c r="P23" s="147">
        <f t="shared" si="64"/>
        <v>0</v>
      </c>
      <c r="Q23" s="147">
        <f t="shared" si="64"/>
        <v>0</v>
      </c>
      <c r="R23" s="147">
        <f t="shared" si="64"/>
        <v>0</v>
      </c>
      <c r="S23" s="147">
        <f t="shared" si="64"/>
        <v>0</v>
      </c>
    </row>
    <row r="24" spans="1:19" outlineLevel="1" x14ac:dyDescent="0.35">
      <c r="A24" s="119" t="s">
        <v>171</v>
      </c>
      <c r="B24" s="116" t="s">
        <v>371</v>
      </c>
      <c r="C24" s="111">
        <f>+C22*C23</f>
        <v>0</v>
      </c>
      <c r="D24" s="111">
        <f t="shared" ref="D24:J24" si="65">+D22*D23</f>
        <v>0</v>
      </c>
      <c r="E24" s="111">
        <f t="shared" ref="E24" si="66">+E22*E23</f>
        <v>0</v>
      </c>
      <c r="F24" s="111">
        <f t="shared" si="65"/>
        <v>0</v>
      </c>
      <c r="G24" s="111">
        <f t="shared" si="65"/>
        <v>0</v>
      </c>
      <c r="H24" s="111">
        <f t="shared" si="65"/>
        <v>0</v>
      </c>
      <c r="I24" s="111">
        <f t="shared" si="65"/>
        <v>0</v>
      </c>
      <c r="J24" s="111">
        <f t="shared" si="65"/>
        <v>0</v>
      </c>
      <c r="L24" s="148">
        <f t="shared" si="36"/>
        <v>0</v>
      </c>
      <c r="M24" s="148">
        <f t="shared" ref="M24" si="67">+D24</f>
        <v>0</v>
      </c>
      <c r="N24" s="148">
        <f t="shared" ref="N24" si="68">+E24</f>
        <v>0</v>
      </c>
      <c r="O24" s="148">
        <f t="shared" ref="O24" si="69">+F24</f>
        <v>0</v>
      </c>
      <c r="P24" s="148">
        <f t="shared" ref="P24" si="70">+G24</f>
        <v>0</v>
      </c>
      <c r="Q24" s="148">
        <f t="shared" ref="Q24" si="71">+H24</f>
        <v>0</v>
      </c>
      <c r="R24" s="148">
        <f t="shared" ref="R24" si="72">+I24</f>
        <v>0</v>
      </c>
      <c r="S24" s="148">
        <f t="shared" ref="S24" si="73">+J24</f>
        <v>0</v>
      </c>
    </row>
    <row r="25" spans="1:19" x14ac:dyDescent="0.35">
      <c r="A25" s="119" t="s">
        <v>107</v>
      </c>
      <c r="B25" s="6" t="s">
        <v>9</v>
      </c>
      <c r="C25" s="1"/>
      <c r="D25" s="1"/>
      <c r="E25" s="1"/>
      <c r="F25" s="1"/>
      <c r="G25" s="1"/>
      <c r="H25" s="1"/>
      <c r="I25" s="1"/>
      <c r="J25" s="1"/>
      <c r="L25" s="148">
        <f t="shared" si="36"/>
        <v>0</v>
      </c>
      <c r="M25" s="148">
        <f t="shared" ref="M25:M26" si="74">+D25</f>
        <v>0</v>
      </c>
      <c r="N25" s="148">
        <f t="shared" ref="N25:N26" si="75">+E25</f>
        <v>0</v>
      </c>
      <c r="O25" s="148">
        <f t="shared" ref="O25:O26" si="76">+F25</f>
        <v>0</v>
      </c>
      <c r="P25" s="148">
        <f t="shared" ref="P25:P26" si="77">+G25</f>
        <v>0</v>
      </c>
      <c r="Q25" s="148">
        <f t="shared" ref="Q25:Q26" si="78">+H25</f>
        <v>0</v>
      </c>
      <c r="R25" s="148">
        <f t="shared" ref="R25:R26" si="79">+I25</f>
        <v>0</v>
      </c>
      <c r="S25" s="148">
        <f t="shared" ref="S25:S26" si="80">+J25</f>
        <v>0</v>
      </c>
    </row>
    <row r="26" spans="1:19" x14ac:dyDescent="0.35">
      <c r="A26" s="119" t="s">
        <v>108</v>
      </c>
      <c r="B26" s="115" t="s">
        <v>425</v>
      </c>
      <c r="C26" s="113"/>
      <c r="D26" s="113"/>
      <c r="E26" s="113"/>
      <c r="F26" s="113"/>
      <c r="G26" s="113"/>
      <c r="H26" s="113"/>
      <c r="I26" s="113"/>
      <c r="J26" s="113"/>
      <c r="L26" s="148">
        <f t="shared" si="36"/>
        <v>0</v>
      </c>
      <c r="M26" s="148">
        <f t="shared" si="74"/>
        <v>0</v>
      </c>
      <c r="N26" s="148">
        <f t="shared" si="75"/>
        <v>0</v>
      </c>
      <c r="O26" s="148">
        <f t="shared" si="76"/>
        <v>0</v>
      </c>
      <c r="P26" s="148">
        <f t="shared" si="77"/>
        <v>0</v>
      </c>
      <c r="Q26" s="148">
        <f t="shared" si="78"/>
        <v>0</v>
      </c>
      <c r="R26" s="148">
        <f t="shared" si="79"/>
        <v>0</v>
      </c>
      <c r="S26" s="148">
        <f t="shared" si="80"/>
        <v>0</v>
      </c>
    </row>
    <row r="27" spans="1:19" x14ac:dyDescent="0.35">
      <c r="A27" s="119" t="s">
        <v>109</v>
      </c>
      <c r="B27" s="6" t="s">
        <v>102</v>
      </c>
      <c r="C27" s="1"/>
      <c r="D27" s="1"/>
      <c r="E27" s="1"/>
      <c r="F27" s="1"/>
      <c r="G27" s="1"/>
      <c r="H27" s="1"/>
      <c r="I27" s="1"/>
      <c r="J27" s="1"/>
      <c r="L27" s="1"/>
      <c r="M27" s="1"/>
      <c r="N27" s="1"/>
      <c r="O27" s="1"/>
      <c r="P27" s="1"/>
      <c r="Q27" s="1"/>
      <c r="R27" s="1"/>
      <c r="S27" s="1"/>
    </row>
    <row r="28" spans="1:19" x14ac:dyDescent="0.35">
      <c r="A28" s="119" t="s">
        <v>110</v>
      </c>
      <c r="B28" s="118" t="s">
        <v>103</v>
      </c>
      <c r="C28" s="112">
        <f>+C14+C15+C21+C24+C25+C26+C27</f>
        <v>0</v>
      </c>
      <c r="D28" s="112" t="e">
        <f t="shared" ref="D28:J28" si="81">+D14+D15+D21+D24+D25+D26+D27</f>
        <v>#DIV/0!</v>
      </c>
      <c r="E28" s="112" t="e">
        <f t="shared" si="81"/>
        <v>#DIV/0!</v>
      </c>
      <c r="F28" s="112" t="e">
        <f t="shared" si="81"/>
        <v>#DIV/0!</v>
      </c>
      <c r="G28" s="112" t="e">
        <f t="shared" si="81"/>
        <v>#DIV/0!</v>
      </c>
      <c r="H28" s="112" t="e">
        <f t="shared" si="81"/>
        <v>#DIV/0!</v>
      </c>
      <c r="I28" s="112" t="e">
        <f t="shared" si="81"/>
        <v>#DIV/0!</v>
      </c>
      <c r="J28" s="112" t="e">
        <f t="shared" si="81"/>
        <v>#DIV/0!</v>
      </c>
      <c r="L28" s="112">
        <f>+L14+L15+L21+L24+L25+L26+L27</f>
        <v>0</v>
      </c>
      <c r="M28" s="112" t="e">
        <f t="shared" ref="M28" si="82">+M14+M15+M21+M24+M25+M26+M27</f>
        <v>#DIV/0!</v>
      </c>
      <c r="N28" s="112" t="e">
        <f t="shared" ref="N28" si="83">+N14+N15+N21+N24+N25+N26+N27</f>
        <v>#DIV/0!</v>
      </c>
      <c r="O28" s="112" t="e">
        <f t="shared" ref="O28" si="84">+O14+O15+O21+O24+O25+O26+O27</f>
        <v>#DIV/0!</v>
      </c>
      <c r="P28" s="112" t="e">
        <f t="shared" ref="P28" si="85">+P14+P15+P21+P24+P25+P26+P27</f>
        <v>#DIV/0!</v>
      </c>
      <c r="Q28" s="112" t="e">
        <f t="shared" ref="Q28" si="86">+Q14+Q15+Q21+Q24+Q25+Q26+Q27</f>
        <v>#DIV/0!</v>
      </c>
      <c r="R28" s="112" t="e">
        <f t="shared" ref="R28" si="87">+R14+R15+R21+R24+R25+R26+R27</f>
        <v>#DIV/0!</v>
      </c>
      <c r="S28" s="112" t="e">
        <f t="shared" ref="S28" si="88">+S14+S15+S21+S24+S25+S26+S27</f>
        <v>#DIV/0!</v>
      </c>
    </row>
    <row r="29" spans="1:19" ht="10" customHeight="1" x14ac:dyDescent="0.35"/>
    <row r="30" spans="1:19" x14ac:dyDescent="0.35">
      <c r="A30" s="119" t="s">
        <v>112</v>
      </c>
      <c r="B30" s="4" t="s">
        <v>34</v>
      </c>
      <c r="F30" s="4"/>
      <c r="O30" s="4"/>
    </row>
    <row r="31" spans="1:19" x14ac:dyDescent="0.35">
      <c r="A31" s="122" t="s">
        <v>113</v>
      </c>
      <c r="B31" s="113" t="s">
        <v>41</v>
      </c>
      <c r="F31" s="113"/>
      <c r="G31" s="113"/>
      <c r="H31" s="113"/>
      <c r="I31" s="113"/>
      <c r="J31" s="113"/>
      <c r="O31" s="113"/>
      <c r="P31" s="113"/>
      <c r="Q31" s="113"/>
      <c r="R31" s="113"/>
      <c r="S31" s="113"/>
    </row>
    <row r="32" spans="1:19" x14ac:dyDescent="0.35">
      <c r="A32" s="119" t="s">
        <v>114</v>
      </c>
      <c r="B32" s="4" t="s">
        <v>303</v>
      </c>
      <c r="F32" s="4"/>
      <c r="G32" s="4"/>
      <c r="H32" s="4"/>
      <c r="I32" s="4"/>
      <c r="J32" s="4"/>
      <c r="O32" s="4"/>
      <c r="P32" s="4"/>
      <c r="Q32" s="4"/>
      <c r="R32" s="4"/>
      <c r="S32" s="4"/>
    </row>
    <row r="33" spans="1:19" x14ac:dyDescent="0.35">
      <c r="A33" s="122" t="s">
        <v>116</v>
      </c>
      <c r="B33" s="113" t="s">
        <v>297</v>
      </c>
      <c r="F33" s="113"/>
      <c r="O33" s="113"/>
    </row>
    <row r="34" spans="1:19" x14ac:dyDescent="0.35">
      <c r="A34" s="123" t="s">
        <v>115</v>
      </c>
      <c r="B34" s="112" t="s">
        <v>111</v>
      </c>
      <c r="F34" s="112">
        <f>+(F32+F33)*F$20</f>
        <v>0</v>
      </c>
      <c r="G34" s="112">
        <f>+(G32+G33)*G$20</f>
        <v>0</v>
      </c>
      <c r="H34" s="112">
        <f>+(H32+H33)*H$20</f>
        <v>0</v>
      </c>
      <c r="I34" s="112">
        <f>+(I32+I33)*I$20</f>
        <v>0</v>
      </c>
      <c r="J34" s="112">
        <f>+(J32+J33)*J$20</f>
        <v>0</v>
      </c>
      <c r="O34" s="112">
        <f>+(O32+O33)*O$20</f>
        <v>0</v>
      </c>
      <c r="P34" s="112">
        <f>+(P32+P33)*P$20</f>
        <v>0</v>
      </c>
      <c r="Q34" s="112">
        <f>+(Q32+Q33)*Q$20</f>
        <v>0</v>
      </c>
      <c r="R34" s="112">
        <f>+(R32+R33)*R$20</f>
        <v>0</v>
      </c>
      <c r="S34" s="112">
        <f>+(S32+S33)*S$20</f>
        <v>0</v>
      </c>
    </row>
    <row r="35" spans="1:19" outlineLevel="1" x14ac:dyDescent="0.35">
      <c r="A35" s="119" t="s">
        <v>117</v>
      </c>
      <c r="B35" s="4" t="s">
        <v>367</v>
      </c>
      <c r="F35" s="4"/>
      <c r="G35" s="4"/>
      <c r="H35" s="4"/>
      <c r="I35" s="4"/>
      <c r="J35" s="4"/>
      <c r="O35" s="4"/>
      <c r="P35" s="4"/>
      <c r="Q35" s="4"/>
      <c r="R35" s="4"/>
      <c r="S35" s="4"/>
    </row>
    <row r="36" spans="1:19" outlineLevel="1" x14ac:dyDescent="0.35">
      <c r="A36" s="124" t="s">
        <v>118</v>
      </c>
      <c r="B36" s="111" t="s">
        <v>370</v>
      </c>
      <c r="F36" s="111">
        <f>+F35*F$23</f>
        <v>0</v>
      </c>
      <c r="G36" s="111">
        <f t="shared" ref="G36:J36" si="89">+G35*G$23</f>
        <v>0</v>
      </c>
      <c r="H36" s="111">
        <f t="shared" si="89"/>
        <v>0</v>
      </c>
      <c r="I36" s="111">
        <f t="shared" si="89"/>
        <v>0</v>
      </c>
      <c r="J36" s="111">
        <f t="shared" si="89"/>
        <v>0</v>
      </c>
      <c r="O36" s="111">
        <f>+O35*O$23</f>
        <v>0</v>
      </c>
      <c r="P36" s="111">
        <f t="shared" ref="P36" si="90">+P35*P$23</f>
        <v>0</v>
      </c>
      <c r="Q36" s="111">
        <f t="shared" ref="Q36" si="91">+Q35*Q$23</f>
        <v>0</v>
      </c>
      <c r="R36" s="111">
        <f t="shared" ref="R36" si="92">+R35*R$23</f>
        <v>0</v>
      </c>
      <c r="S36" s="111">
        <f t="shared" ref="S36" si="93">+S35*S$23</f>
        <v>0</v>
      </c>
    </row>
    <row r="37" spans="1:19" x14ac:dyDescent="0.35">
      <c r="A37" s="124" t="s">
        <v>119</v>
      </c>
      <c r="B37" s="111" t="s">
        <v>120</v>
      </c>
      <c r="F37" s="111">
        <f>+F30+F31+F34+F36</f>
        <v>0</v>
      </c>
      <c r="G37" s="111">
        <f t="shared" ref="G37:J37" si="94">+G30+G31+G34+G36</f>
        <v>0</v>
      </c>
      <c r="H37" s="111">
        <f t="shared" si="94"/>
        <v>0</v>
      </c>
      <c r="I37" s="111">
        <f t="shared" si="94"/>
        <v>0</v>
      </c>
      <c r="J37" s="111">
        <f t="shared" si="94"/>
        <v>0</v>
      </c>
      <c r="O37" s="111">
        <f>+O30+O31+O34+O36</f>
        <v>0</v>
      </c>
      <c r="P37" s="111">
        <f t="shared" ref="P37:S37" si="95">+P30+P31+P34+P36</f>
        <v>0</v>
      </c>
      <c r="Q37" s="111">
        <f t="shared" si="95"/>
        <v>0</v>
      </c>
      <c r="R37" s="111">
        <f t="shared" si="95"/>
        <v>0</v>
      </c>
      <c r="S37" s="111">
        <f t="shared" si="95"/>
        <v>0</v>
      </c>
    </row>
    <row r="38" spans="1:19" x14ac:dyDescent="0.35">
      <c r="A38" s="119" t="s">
        <v>184</v>
      </c>
      <c r="B38" s="4" t="s">
        <v>34</v>
      </c>
      <c r="G38" s="4"/>
      <c r="P38" s="4"/>
    </row>
    <row r="39" spans="1:19" x14ac:dyDescent="0.35">
      <c r="A39" s="122" t="s">
        <v>185</v>
      </c>
      <c r="B39" s="113" t="s">
        <v>41</v>
      </c>
      <c r="G39" s="113"/>
      <c r="H39" s="113"/>
      <c r="I39" s="113"/>
      <c r="J39" s="113"/>
      <c r="P39" s="113"/>
      <c r="Q39" s="113"/>
      <c r="R39" s="113"/>
      <c r="S39" s="113"/>
    </row>
    <row r="40" spans="1:19" x14ac:dyDescent="0.35">
      <c r="A40" s="119" t="s">
        <v>186</v>
      </c>
      <c r="B40" s="4" t="s">
        <v>303</v>
      </c>
      <c r="G40" s="4"/>
      <c r="H40" s="4"/>
      <c r="I40" s="4"/>
      <c r="J40" s="4"/>
      <c r="P40" s="4"/>
      <c r="Q40" s="4"/>
      <c r="R40" s="4"/>
      <c r="S40" s="4"/>
    </row>
    <row r="41" spans="1:19" x14ac:dyDescent="0.35">
      <c r="A41" s="122" t="s">
        <v>187</v>
      </c>
      <c r="B41" s="113" t="s">
        <v>297</v>
      </c>
      <c r="G41" s="113"/>
      <c r="P41" s="113"/>
    </row>
    <row r="42" spans="1:19" x14ac:dyDescent="0.35">
      <c r="A42" s="123" t="s">
        <v>188</v>
      </c>
      <c r="B42" s="112" t="s">
        <v>111</v>
      </c>
      <c r="G42" s="112">
        <f>+(G40+G41)*G$20</f>
        <v>0</v>
      </c>
      <c r="H42" s="112">
        <f>+(H40+H41)*H$20</f>
        <v>0</v>
      </c>
      <c r="I42" s="112">
        <f>+(I40+I41)*I$20</f>
        <v>0</v>
      </c>
      <c r="J42" s="112">
        <f>+(J40+J41)*J$20</f>
        <v>0</v>
      </c>
      <c r="P42" s="112">
        <f>+(P40+P41)*P$20</f>
        <v>0</v>
      </c>
      <c r="Q42" s="112">
        <f>+(Q40+Q41)*Q$20</f>
        <v>0</v>
      </c>
      <c r="R42" s="112">
        <f>+(R40+R41)*R$20</f>
        <v>0</v>
      </c>
      <c r="S42" s="112">
        <f>+(S40+S41)*S$20</f>
        <v>0</v>
      </c>
    </row>
    <row r="43" spans="1:19" outlineLevel="1" x14ac:dyDescent="0.35">
      <c r="A43" s="119" t="s">
        <v>189</v>
      </c>
      <c r="B43" s="4" t="s">
        <v>367</v>
      </c>
      <c r="G43" s="4"/>
      <c r="H43" s="4"/>
      <c r="I43" s="4"/>
      <c r="J43" s="4"/>
      <c r="P43" s="4"/>
      <c r="Q43" s="4"/>
      <c r="R43" s="4"/>
      <c r="S43" s="4"/>
    </row>
    <row r="44" spans="1:19" outlineLevel="1" x14ac:dyDescent="0.35">
      <c r="A44" s="124" t="s">
        <v>190</v>
      </c>
      <c r="B44" s="111" t="s">
        <v>370</v>
      </c>
      <c r="G44" s="111">
        <f t="shared" ref="G44" si="96">+G43*G$23</f>
        <v>0</v>
      </c>
      <c r="H44" s="111">
        <f t="shared" ref="H44" si="97">+H43*H$23</f>
        <v>0</v>
      </c>
      <c r="I44" s="111">
        <f t="shared" ref="I44" si="98">+I43*I$23</f>
        <v>0</v>
      </c>
      <c r="J44" s="111">
        <f t="shared" ref="J44" si="99">+J43*J$23</f>
        <v>0</v>
      </c>
      <c r="P44" s="111">
        <f t="shared" ref="P44" si="100">+P43*P$23</f>
        <v>0</v>
      </c>
      <c r="Q44" s="111">
        <f t="shared" ref="Q44" si="101">+Q43*Q$23</f>
        <v>0</v>
      </c>
      <c r="R44" s="111">
        <f t="shared" ref="R44" si="102">+R43*R$23</f>
        <v>0</v>
      </c>
      <c r="S44" s="111">
        <f t="shared" ref="S44" si="103">+S43*S$23</f>
        <v>0</v>
      </c>
    </row>
    <row r="45" spans="1:19" x14ac:dyDescent="0.35">
      <c r="A45" s="124" t="s">
        <v>191</v>
      </c>
      <c r="B45" s="111" t="s">
        <v>192</v>
      </c>
      <c r="G45" s="111">
        <f t="shared" ref="G45:J45" si="104">+G38+G39+G42+G44</f>
        <v>0</v>
      </c>
      <c r="H45" s="111">
        <f t="shared" si="104"/>
        <v>0</v>
      </c>
      <c r="I45" s="111">
        <f t="shared" si="104"/>
        <v>0</v>
      </c>
      <c r="J45" s="111">
        <f t="shared" si="104"/>
        <v>0</v>
      </c>
      <c r="P45" s="111">
        <f t="shared" ref="P45:S45" si="105">+P38+P39+P42+P44</f>
        <v>0</v>
      </c>
      <c r="Q45" s="111">
        <f t="shared" si="105"/>
        <v>0</v>
      </c>
      <c r="R45" s="111">
        <f t="shared" si="105"/>
        <v>0</v>
      </c>
      <c r="S45" s="111">
        <f t="shared" si="105"/>
        <v>0</v>
      </c>
    </row>
    <row r="46" spans="1:19" x14ac:dyDescent="0.35">
      <c r="A46" s="119" t="s">
        <v>193</v>
      </c>
      <c r="B46" s="4" t="s">
        <v>34</v>
      </c>
      <c r="H46" s="4"/>
      <c r="Q46" s="4"/>
    </row>
    <row r="47" spans="1:19" x14ac:dyDescent="0.35">
      <c r="A47" s="122" t="s">
        <v>194</v>
      </c>
      <c r="B47" s="113" t="s">
        <v>41</v>
      </c>
      <c r="H47" s="113"/>
      <c r="I47" s="113"/>
      <c r="J47" s="113"/>
      <c r="Q47" s="113"/>
      <c r="R47" s="113"/>
      <c r="S47" s="113"/>
    </row>
    <row r="48" spans="1:19" x14ac:dyDescent="0.35">
      <c r="A48" s="119" t="s">
        <v>195</v>
      </c>
      <c r="B48" s="4" t="s">
        <v>303</v>
      </c>
      <c r="H48" s="4"/>
      <c r="I48" s="4"/>
      <c r="J48" s="4"/>
      <c r="Q48" s="4"/>
      <c r="R48" s="4"/>
      <c r="S48" s="4"/>
    </row>
    <row r="49" spans="1:19" x14ac:dyDescent="0.35">
      <c r="A49" s="122" t="s">
        <v>196</v>
      </c>
      <c r="B49" s="113" t="s">
        <v>297</v>
      </c>
      <c r="H49" s="113"/>
      <c r="Q49" s="113"/>
    </row>
    <row r="50" spans="1:19" x14ac:dyDescent="0.35">
      <c r="A50" s="123" t="s">
        <v>197</v>
      </c>
      <c r="B50" s="112" t="s">
        <v>111</v>
      </c>
      <c r="H50" s="112">
        <f>+(H48+H49)*H$20</f>
        <v>0</v>
      </c>
      <c r="I50" s="112">
        <f>+(I48+I49)*I$20</f>
        <v>0</v>
      </c>
      <c r="J50" s="112">
        <f>+(J48+J49)*J$20</f>
        <v>0</v>
      </c>
      <c r="Q50" s="112">
        <f>+(Q48+Q49)*Q$20</f>
        <v>0</v>
      </c>
      <c r="R50" s="112">
        <f>+(R48+R49)*R$20</f>
        <v>0</v>
      </c>
      <c r="S50" s="112">
        <f>+(S48+S49)*S$20</f>
        <v>0</v>
      </c>
    </row>
    <row r="51" spans="1:19" outlineLevel="1" x14ac:dyDescent="0.35">
      <c r="A51" s="119" t="s">
        <v>198</v>
      </c>
      <c r="B51" s="4" t="s">
        <v>367</v>
      </c>
      <c r="H51" s="4"/>
      <c r="I51" s="4"/>
      <c r="J51" s="4"/>
      <c r="Q51" s="4"/>
      <c r="R51" s="4"/>
      <c r="S51" s="4"/>
    </row>
    <row r="52" spans="1:19" outlineLevel="1" x14ac:dyDescent="0.35">
      <c r="A52" s="124" t="s">
        <v>199</v>
      </c>
      <c r="B52" s="111" t="s">
        <v>370</v>
      </c>
      <c r="H52" s="111">
        <f t="shared" ref="H52" si="106">+H51*H$23</f>
        <v>0</v>
      </c>
      <c r="I52" s="111">
        <f t="shared" ref="I52" si="107">+I51*I$23</f>
        <v>0</v>
      </c>
      <c r="J52" s="111">
        <f t="shared" ref="J52" si="108">+J51*J$23</f>
        <v>0</v>
      </c>
      <c r="Q52" s="111">
        <f t="shared" ref="Q52" si="109">+Q51*Q$23</f>
        <v>0</v>
      </c>
      <c r="R52" s="111">
        <f t="shared" ref="R52" si="110">+R51*R$23</f>
        <v>0</v>
      </c>
      <c r="S52" s="111">
        <f t="shared" ref="S52" si="111">+S51*S$23</f>
        <v>0</v>
      </c>
    </row>
    <row r="53" spans="1:19" x14ac:dyDescent="0.35">
      <c r="A53" s="124" t="s">
        <v>200</v>
      </c>
      <c r="B53" s="111" t="s">
        <v>201</v>
      </c>
      <c r="H53" s="111">
        <f>+H46+H47+H50+H52</f>
        <v>0</v>
      </c>
      <c r="I53" s="111">
        <f t="shared" ref="I53:J53" si="112">+I46+I47+I50+I52</f>
        <v>0</v>
      </c>
      <c r="J53" s="111">
        <f t="shared" si="112"/>
        <v>0</v>
      </c>
      <c r="Q53" s="111">
        <f>+Q46+Q47+Q50+Q52</f>
        <v>0</v>
      </c>
      <c r="R53" s="111">
        <f t="shared" ref="R53:S53" si="113">+R46+R47+R50+R52</f>
        <v>0</v>
      </c>
      <c r="S53" s="111">
        <f t="shared" si="113"/>
        <v>0</v>
      </c>
    </row>
    <row r="54" spans="1:19" x14ac:dyDescent="0.35">
      <c r="A54" s="119" t="s">
        <v>182</v>
      </c>
      <c r="B54" s="4" t="s">
        <v>34</v>
      </c>
      <c r="I54" s="4"/>
      <c r="R54" s="4"/>
    </row>
    <row r="55" spans="1:19" x14ac:dyDescent="0.35">
      <c r="A55" s="122" t="s">
        <v>183</v>
      </c>
      <c r="B55" s="113" t="s">
        <v>41</v>
      </c>
      <c r="I55" s="113"/>
      <c r="J55" s="113"/>
      <c r="R55" s="113"/>
      <c r="S55" s="113"/>
    </row>
    <row r="56" spans="1:19" x14ac:dyDescent="0.35">
      <c r="A56" s="119" t="s">
        <v>202</v>
      </c>
      <c r="B56" s="4" t="s">
        <v>303</v>
      </c>
      <c r="I56" s="4"/>
      <c r="J56" s="4"/>
      <c r="R56" s="4"/>
      <c r="S56" s="4"/>
    </row>
    <row r="57" spans="1:19" x14ac:dyDescent="0.35">
      <c r="A57" s="122" t="s">
        <v>203</v>
      </c>
      <c r="B57" s="113" t="s">
        <v>297</v>
      </c>
      <c r="I57" s="113"/>
      <c r="R57" s="113"/>
    </row>
    <row r="58" spans="1:19" x14ac:dyDescent="0.35">
      <c r="A58" s="123" t="s">
        <v>204</v>
      </c>
      <c r="B58" s="112" t="s">
        <v>111</v>
      </c>
      <c r="I58" s="112">
        <f>+(I56+I57)*I$20</f>
        <v>0</v>
      </c>
      <c r="J58" s="112">
        <f>+(J56+J57)*J$20</f>
        <v>0</v>
      </c>
      <c r="R58" s="112">
        <f>+(R56+R57)*R$20</f>
        <v>0</v>
      </c>
      <c r="S58" s="112">
        <f>+(S56+S57)*S$20</f>
        <v>0</v>
      </c>
    </row>
    <row r="59" spans="1:19" outlineLevel="1" x14ac:dyDescent="0.35">
      <c r="A59" s="119" t="s">
        <v>205</v>
      </c>
      <c r="B59" s="4" t="s">
        <v>367</v>
      </c>
      <c r="I59" s="4"/>
      <c r="J59" s="4"/>
      <c r="R59" s="4"/>
      <c r="S59" s="4"/>
    </row>
    <row r="60" spans="1:19" outlineLevel="1" x14ac:dyDescent="0.35">
      <c r="A60" s="124" t="s">
        <v>206</v>
      </c>
      <c r="B60" s="111" t="s">
        <v>370</v>
      </c>
      <c r="I60" s="111">
        <f t="shared" ref="I60" si="114">+I59*I$23</f>
        <v>0</v>
      </c>
      <c r="J60" s="111">
        <f t="shared" ref="J60" si="115">+J59*J$23</f>
        <v>0</v>
      </c>
      <c r="R60" s="111">
        <f t="shared" ref="R60" si="116">+R59*R$23</f>
        <v>0</v>
      </c>
      <c r="S60" s="111">
        <f t="shared" ref="S60" si="117">+S59*S$23</f>
        <v>0</v>
      </c>
    </row>
    <row r="61" spans="1:19" x14ac:dyDescent="0.35">
      <c r="A61" s="124" t="s">
        <v>207</v>
      </c>
      <c r="B61" s="111" t="s">
        <v>208</v>
      </c>
      <c r="I61" s="111">
        <f>+I54+I55+I58+I60</f>
        <v>0</v>
      </c>
      <c r="J61" s="111">
        <f t="shared" ref="J61" si="118">+J54+J55+J58+J60</f>
        <v>0</v>
      </c>
      <c r="R61" s="111">
        <f>+R54+R55+R58+R60</f>
        <v>0</v>
      </c>
      <c r="S61" s="111">
        <f t="shared" ref="S61" si="119">+S54+S55+S58+S60</f>
        <v>0</v>
      </c>
    </row>
    <row r="62" spans="1:19" x14ac:dyDescent="0.35">
      <c r="A62" s="119" t="s">
        <v>209</v>
      </c>
      <c r="B62" s="4" t="s">
        <v>34</v>
      </c>
      <c r="J62" s="4"/>
      <c r="S62" s="4"/>
    </row>
    <row r="63" spans="1:19" x14ac:dyDescent="0.35">
      <c r="A63" s="122" t="s">
        <v>210</v>
      </c>
      <c r="B63" s="113" t="s">
        <v>41</v>
      </c>
      <c r="J63" s="113"/>
      <c r="S63" s="113"/>
    </row>
    <row r="64" spans="1:19" x14ac:dyDescent="0.35">
      <c r="A64" s="119" t="s">
        <v>211</v>
      </c>
      <c r="B64" s="4" t="s">
        <v>303</v>
      </c>
      <c r="J64" s="4"/>
      <c r="S64" s="4"/>
    </row>
    <row r="65" spans="1:19" x14ac:dyDescent="0.35">
      <c r="A65" s="122" t="s">
        <v>212</v>
      </c>
      <c r="B65" s="113" t="s">
        <v>297</v>
      </c>
      <c r="J65" s="113"/>
      <c r="S65" s="113"/>
    </row>
    <row r="66" spans="1:19" x14ac:dyDescent="0.35">
      <c r="A66" s="123" t="s">
        <v>213</v>
      </c>
      <c r="B66" s="112" t="s">
        <v>111</v>
      </c>
      <c r="J66" s="112">
        <f>+(J64+J65)*J$20</f>
        <v>0</v>
      </c>
      <c r="S66" s="112">
        <f>+(S64+S65)*S$20</f>
        <v>0</v>
      </c>
    </row>
    <row r="67" spans="1:19" outlineLevel="1" x14ac:dyDescent="0.35">
      <c r="A67" s="119" t="s">
        <v>214</v>
      </c>
      <c r="B67" s="4" t="s">
        <v>367</v>
      </c>
      <c r="J67" s="4"/>
      <c r="S67" s="4"/>
    </row>
    <row r="68" spans="1:19" outlineLevel="1" x14ac:dyDescent="0.35">
      <c r="A68" s="124" t="s">
        <v>215</v>
      </c>
      <c r="B68" s="111" t="s">
        <v>370</v>
      </c>
      <c r="J68" s="111">
        <f t="shared" ref="J68" si="120">+J67*J$23</f>
        <v>0</v>
      </c>
      <c r="S68" s="111">
        <f t="shared" ref="S68" si="121">+S67*S$23</f>
        <v>0</v>
      </c>
    </row>
    <row r="69" spans="1:19" x14ac:dyDescent="0.35">
      <c r="A69" s="124" t="s">
        <v>216</v>
      </c>
      <c r="B69" s="111" t="s">
        <v>217</v>
      </c>
      <c r="J69" s="111">
        <f>+J62+J63+J66+J68</f>
        <v>0</v>
      </c>
      <c r="S69" s="111">
        <f>+S62+S63+S66+S68</f>
        <v>0</v>
      </c>
    </row>
    <row r="70" spans="1:19" ht="13.5" customHeight="1" x14ac:dyDescent="0.35"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</row>
    <row r="71" spans="1:19" x14ac:dyDescent="0.35">
      <c r="A71" s="124" t="s">
        <v>76</v>
      </c>
      <c r="B71" s="111" t="s">
        <v>42</v>
      </c>
      <c r="F71" s="111">
        <f>+F69+F61+F53+F45+F37</f>
        <v>0</v>
      </c>
      <c r="G71" s="111">
        <f>+G69+G61+G53+G45+G37</f>
        <v>0</v>
      </c>
      <c r="H71" s="111">
        <f>+H69+H61+H53+H45+H37</f>
        <v>0</v>
      </c>
      <c r="I71" s="111">
        <f>+I69+I61+I53+I45+I37</f>
        <v>0</v>
      </c>
      <c r="J71" s="111">
        <f>+J69+J61+J53+J45+J37</f>
        <v>0</v>
      </c>
      <c r="O71" s="111">
        <f>+O69+O61+O53+O45+O37</f>
        <v>0</v>
      </c>
      <c r="P71" s="111">
        <f>+P69+P61+P53+P45+P37</f>
        <v>0</v>
      </c>
      <c r="Q71" s="111">
        <f>+Q69+Q61+Q53+Q45+Q37</f>
        <v>0</v>
      </c>
      <c r="R71" s="111">
        <f>+R69+R61+R53+R45+R37</f>
        <v>0</v>
      </c>
      <c r="S71" s="111">
        <f>+S69+S61+S53+S45+S37</f>
        <v>0</v>
      </c>
    </row>
    <row r="72" spans="1:19" ht="10" customHeight="1" x14ac:dyDescent="0.35"/>
    <row r="73" spans="1:19" x14ac:dyDescent="0.35">
      <c r="A73" s="119" t="s">
        <v>121</v>
      </c>
      <c r="B73" s="4" t="s">
        <v>372</v>
      </c>
      <c r="F73" s="1"/>
      <c r="G73" s="1"/>
      <c r="H73" s="1"/>
      <c r="I73" s="1"/>
      <c r="J73" s="1"/>
      <c r="O73" s="1"/>
      <c r="P73" s="1"/>
      <c r="Q73" s="1"/>
      <c r="R73" s="1"/>
      <c r="S73" s="1"/>
    </row>
    <row r="74" spans="1:19" ht="10" customHeight="1" x14ac:dyDescent="0.35"/>
    <row r="75" spans="1:19" x14ac:dyDescent="0.35">
      <c r="A75" s="119" t="s">
        <v>121</v>
      </c>
      <c r="B75" s="4" t="s">
        <v>97</v>
      </c>
      <c r="C75" s="1"/>
      <c r="D75" s="1"/>
      <c r="E75" s="1"/>
      <c r="F75" s="1"/>
      <c r="G75" s="1"/>
      <c r="H75" s="1"/>
      <c r="I75" s="1"/>
      <c r="J75" s="1"/>
      <c r="O75" s="1"/>
      <c r="P75" s="1"/>
      <c r="Q75" s="1"/>
      <c r="R75" s="1"/>
      <c r="S75" s="1"/>
    </row>
    <row r="76" spans="1:19" ht="10" customHeight="1" x14ac:dyDescent="0.35"/>
    <row r="77" spans="1:19" x14ac:dyDescent="0.35">
      <c r="A77" s="119" t="s">
        <v>121</v>
      </c>
      <c r="B77" s="125" t="s">
        <v>1</v>
      </c>
      <c r="F77" s="1"/>
      <c r="G77" s="1"/>
      <c r="H77" s="1"/>
      <c r="I77" s="1"/>
      <c r="J77" s="1"/>
      <c r="O77" s="1"/>
      <c r="P77" s="1"/>
      <c r="Q77" s="1"/>
      <c r="R77" s="1"/>
      <c r="S77" s="1"/>
    </row>
    <row r="78" spans="1:19" ht="10" customHeight="1" x14ac:dyDescent="0.35"/>
    <row r="79" spans="1:19" x14ac:dyDescent="0.35">
      <c r="A79" s="124" t="s">
        <v>128</v>
      </c>
      <c r="B79" s="111" t="s">
        <v>127</v>
      </c>
      <c r="C79" s="111">
        <f t="shared" ref="C79:J79" si="122">+C73+C71+C28+C77+C75</f>
        <v>0</v>
      </c>
      <c r="D79" s="111" t="e">
        <f t="shared" si="122"/>
        <v>#DIV/0!</v>
      </c>
      <c r="E79" s="111" t="e">
        <f t="shared" si="122"/>
        <v>#DIV/0!</v>
      </c>
      <c r="F79" s="111" t="e">
        <f t="shared" si="122"/>
        <v>#DIV/0!</v>
      </c>
      <c r="G79" s="111" t="e">
        <f t="shared" si="122"/>
        <v>#DIV/0!</v>
      </c>
      <c r="H79" s="111" t="e">
        <f t="shared" si="122"/>
        <v>#DIV/0!</v>
      </c>
      <c r="I79" s="111" t="e">
        <f t="shared" si="122"/>
        <v>#DIV/0!</v>
      </c>
      <c r="J79" s="111" t="e">
        <f t="shared" si="122"/>
        <v>#DIV/0!</v>
      </c>
      <c r="L79" s="111">
        <f t="shared" ref="L79:S79" si="123">+L73+L71+L28+L77+L75</f>
        <v>0</v>
      </c>
      <c r="M79" s="111" t="e">
        <f t="shared" si="123"/>
        <v>#DIV/0!</v>
      </c>
      <c r="N79" s="111" t="e">
        <f t="shared" si="123"/>
        <v>#DIV/0!</v>
      </c>
      <c r="O79" s="111" t="e">
        <f t="shared" si="123"/>
        <v>#DIV/0!</v>
      </c>
      <c r="P79" s="111" t="e">
        <f t="shared" si="123"/>
        <v>#DIV/0!</v>
      </c>
      <c r="Q79" s="111" t="e">
        <f t="shared" si="123"/>
        <v>#DIV/0!</v>
      </c>
      <c r="R79" s="111" t="e">
        <f t="shared" si="123"/>
        <v>#DIV/0!</v>
      </c>
      <c r="S79" s="111" t="e">
        <f t="shared" si="123"/>
        <v>#DIV/0!</v>
      </c>
    </row>
    <row r="80" spans="1:19" ht="10" customHeight="1" x14ac:dyDescent="0.35"/>
    <row r="81" spans="1:19" x14ac:dyDescent="0.35">
      <c r="A81" s="124" t="s">
        <v>129</v>
      </c>
      <c r="B81" s="111" t="s">
        <v>390</v>
      </c>
      <c r="F81" s="111" t="e">
        <f>+F79</f>
        <v>#DIV/0!</v>
      </c>
      <c r="G81" s="111" t="e">
        <f t="shared" ref="G81:J81" si="124">+G79</f>
        <v>#DIV/0!</v>
      </c>
      <c r="H81" s="111" t="e">
        <f t="shared" si="124"/>
        <v>#DIV/0!</v>
      </c>
      <c r="I81" s="111" t="e">
        <f t="shared" si="124"/>
        <v>#DIV/0!</v>
      </c>
      <c r="J81" s="111" t="e">
        <f t="shared" si="124"/>
        <v>#DIV/0!</v>
      </c>
      <c r="O81" s="111" t="e">
        <f>+O79</f>
        <v>#DIV/0!</v>
      </c>
      <c r="P81" s="111" t="e">
        <f t="shared" ref="P81:S81" si="125">+P79</f>
        <v>#DIV/0!</v>
      </c>
      <c r="Q81" s="111" t="e">
        <f t="shared" si="125"/>
        <v>#DIV/0!</v>
      </c>
      <c r="R81" s="111" t="e">
        <f t="shared" si="125"/>
        <v>#DIV/0!</v>
      </c>
      <c r="S81" s="111" t="e">
        <f t="shared" si="125"/>
        <v>#DIV/0!</v>
      </c>
    </row>
    <row r="82" spans="1:19" ht="10" customHeight="1" x14ac:dyDescent="0.35"/>
    <row r="83" spans="1:19" x14ac:dyDescent="0.35">
      <c r="A83" s="119" t="s">
        <v>130</v>
      </c>
      <c r="B83" s="4" t="s">
        <v>422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</row>
    <row r="84" spans="1:19" ht="10" customHeight="1" x14ac:dyDescent="0.35"/>
    <row r="85" spans="1:19" x14ac:dyDescent="0.35">
      <c r="A85" s="124" t="s">
        <v>392</v>
      </c>
      <c r="B85" s="111" t="s">
        <v>391</v>
      </c>
      <c r="F85" s="111" t="e">
        <f>+F81*(1+F83)</f>
        <v>#DIV/0!</v>
      </c>
      <c r="G85" s="111" t="e">
        <f t="shared" ref="G85:J85" si="126">+G81*(1+G83)</f>
        <v>#DIV/0!</v>
      </c>
      <c r="H85" s="111" t="e">
        <f t="shared" si="126"/>
        <v>#DIV/0!</v>
      </c>
      <c r="I85" s="111" t="e">
        <f t="shared" si="126"/>
        <v>#DIV/0!</v>
      </c>
      <c r="J85" s="111" t="e">
        <f t="shared" si="126"/>
        <v>#DIV/0!</v>
      </c>
      <c r="O85" s="111" t="e">
        <f>+O81*(1+O83)</f>
        <v>#DIV/0!</v>
      </c>
      <c r="P85" s="111" t="e">
        <f t="shared" ref="P85:S85" si="127">+P81*(1+P83)</f>
        <v>#DIV/0!</v>
      </c>
      <c r="Q85" s="111" t="e">
        <f t="shared" si="127"/>
        <v>#DIV/0!</v>
      </c>
      <c r="R85" s="111" t="e">
        <f t="shared" si="127"/>
        <v>#DIV/0!</v>
      </c>
      <c r="S85" s="111" t="e">
        <f t="shared" si="127"/>
        <v>#DIV/0!</v>
      </c>
    </row>
    <row r="86" spans="1:19" ht="10" customHeight="1" x14ac:dyDescent="0.35"/>
    <row r="87" spans="1:19" x14ac:dyDescent="0.35">
      <c r="A87" s="119" t="s">
        <v>299</v>
      </c>
      <c r="B87" s="4" t="s">
        <v>421</v>
      </c>
      <c r="F87" s="1"/>
      <c r="G87" s="1"/>
      <c r="H87" s="1"/>
      <c r="I87" s="1"/>
      <c r="J87" s="1"/>
      <c r="O87" s="1"/>
      <c r="P87" s="1"/>
      <c r="Q87" s="1"/>
      <c r="R87" s="1"/>
      <c r="S87" s="1"/>
    </row>
    <row r="88" spans="1:19" ht="10" customHeight="1" x14ac:dyDescent="0.35"/>
    <row r="89" spans="1:19" x14ac:dyDescent="0.35">
      <c r="A89" s="119" t="s">
        <v>122</v>
      </c>
      <c r="B89" s="4" t="s">
        <v>8</v>
      </c>
      <c r="F89" s="1"/>
      <c r="G89" s="1"/>
      <c r="H89" s="1"/>
      <c r="I89" s="1"/>
      <c r="J89" s="1"/>
      <c r="O89" s="1"/>
      <c r="P89" s="1"/>
      <c r="Q89" s="1"/>
      <c r="R89" s="1"/>
      <c r="S89" s="1"/>
    </row>
    <row r="90" spans="1:19" ht="10" customHeight="1" x14ac:dyDescent="0.35"/>
    <row r="91" spans="1:19" x14ac:dyDescent="0.35">
      <c r="A91" s="119" t="s">
        <v>124</v>
      </c>
      <c r="B91" s="4" t="s">
        <v>123</v>
      </c>
      <c r="F91" s="1"/>
      <c r="G91" s="1"/>
      <c r="H91" s="1"/>
      <c r="I91" s="1"/>
      <c r="J91" s="1"/>
      <c r="O91" s="1"/>
      <c r="P91" s="1"/>
      <c r="Q91" s="1"/>
      <c r="R91" s="1"/>
      <c r="S91" s="1"/>
    </row>
    <row r="92" spans="1:19" ht="10" customHeight="1" x14ac:dyDescent="0.35"/>
    <row r="93" spans="1:19" x14ac:dyDescent="0.35">
      <c r="A93" s="119" t="s">
        <v>125</v>
      </c>
      <c r="B93" s="4" t="s">
        <v>126</v>
      </c>
      <c r="F93" s="1"/>
      <c r="G93" s="1"/>
      <c r="H93" s="1"/>
      <c r="I93" s="1"/>
      <c r="J93" s="1"/>
      <c r="O93" s="1"/>
      <c r="P93" s="1"/>
      <c r="Q93" s="1"/>
      <c r="R93" s="1"/>
      <c r="S93" s="1"/>
    </row>
    <row r="94" spans="1:19" ht="10" customHeight="1" x14ac:dyDescent="0.35"/>
    <row r="95" spans="1:19" x14ac:dyDescent="0.35">
      <c r="A95" s="124" t="s">
        <v>393</v>
      </c>
      <c r="B95" s="111" t="s">
        <v>394</v>
      </c>
      <c r="F95" s="111" t="e">
        <f t="shared" ref="F95:J95" si="128">+F85+F89+F91+F93-F87</f>
        <v>#DIV/0!</v>
      </c>
      <c r="G95" s="111" t="e">
        <f t="shared" si="128"/>
        <v>#DIV/0!</v>
      </c>
      <c r="H95" s="111" t="e">
        <f t="shared" si="128"/>
        <v>#DIV/0!</v>
      </c>
      <c r="I95" s="111" t="e">
        <f t="shared" si="128"/>
        <v>#DIV/0!</v>
      </c>
      <c r="J95" s="111" t="e">
        <f t="shared" si="128"/>
        <v>#DIV/0!</v>
      </c>
      <c r="O95" s="111" t="e">
        <f t="shared" ref="O95:S95" si="129">+O85+O89+O91+O93-O87</f>
        <v>#DIV/0!</v>
      </c>
      <c r="P95" s="111" t="e">
        <f t="shared" si="129"/>
        <v>#DIV/0!</v>
      </c>
      <c r="Q95" s="111" t="e">
        <f t="shared" si="129"/>
        <v>#DIV/0!</v>
      </c>
      <c r="R95" s="111" t="e">
        <f t="shared" si="129"/>
        <v>#DIV/0!</v>
      </c>
      <c r="S95" s="111" t="e">
        <f t="shared" si="129"/>
        <v>#DIV/0!</v>
      </c>
    </row>
    <row r="96" spans="1:19" ht="10" customHeight="1" x14ac:dyDescent="0.35"/>
    <row r="97" spans="1:19" x14ac:dyDescent="0.35">
      <c r="A97" s="119" t="s">
        <v>172</v>
      </c>
      <c r="B97" s="4" t="s">
        <v>173</v>
      </c>
      <c r="C97" s="1"/>
      <c r="D97" s="1"/>
      <c r="E97" s="1"/>
      <c r="F97" s="1"/>
      <c r="G97" s="1"/>
      <c r="H97" s="1"/>
      <c r="I97" s="1"/>
      <c r="J97" s="1"/>
      <c r="L97" s="148">
        <f>+C97</f>
        <v>0</v>
      </c>
      <c r="M97" s="148">
        <f t="shared" ref="M97:S97" si="130">+D97</f>
        <v>0</v>
      </c>
      <c r="N97" s="148">
        <f t="shared" si="130"/>
        <v>0</v>
      </c>
      <c r="O97" s="148">
        <f t="shared" si="130"/>
        <v>0</v>
      </c>
      <c r="P97" s="148">
        <f t="shared" si="130"/>
        <v>0</v>
      </c>
      <c r="Q97" s="148">
        <f t="shared" si="130"/>
        <v>0</v>
      </c>
      <c r="R97" s="148">
        <f t="shared" si="130"/>
        <v>0</v>
      </c>
      <c r="S97" s="148">
        <f t="shared" si="130"/>
        <v>0</v>
      </c>
    </row>
    <row r="98" spans="1:19" ht="10" customHeight="1" x14ac:dyDescent="0.35"/>
    <row r="99" spans="1:19" x14ac:dyDescent="0.35">
      <c r="A99" s="119" t="s">
        <v>134</v>
      </c>
      <c r="B99" s="4" t="s">
        <v>145</v>
      </c>
      <c r="C99" s="1"/>
      <c r="D99" s="1"/>
      <c r="E99" s="1"/>
      <c r="F99" s="1"/>
      <c r="G99" s="1"/>
      <c r="H99" s="1"/>
      <c r="I99" s="1"/>
      <c r="J99" s="1"/>
      <c r="L99" s="148">
        <f t="shared" ref="L99:L108" si="131">+C99</f>
        <v>0</v>
      </c>
      <c r="M99" s="148">
        <f t="shared" ref="M99:M108" si="132">+D99</f>
        <v>0</v>
      </c>
      <c r="N99" s="148">
        <f t="shared" ref="N99:N108" si="133">+E99</f>
        <v>0</v>
      </c>
      <c r="O99" s="148">
        <f t="shared" ref="O99:O108" si="134">+F99</f>
        <v>0</v>
      </c>
      <c r="P99" s="148">
        <f t="shared" ref="P99:P108" si="135">+G99</f>
        <v>0</v>
      </c>
      <c r="Q99" s="148">
        <f t="shared" ref="Q99:Q108" si="136">+H99</f>
        <v>0</v>
      </c>
      <c r="R99" s="148">
        <f t="shared" ref="R99:R108" si="137">+I99</f>
        <v>0</v>
      </c>
      <c r="S99" s="148">
        <f t="shared" ref="S99:S108" si="138">+J99</f>
        <v>0</v>
      </c>
    </row>
    <row r="100" spans="1:19" x14ac:dyDescent="0.35">
      <c r="A100" s="137" t="s">
        <v>135</v>
      </c>
      <c r="B100" s="5" t="s">
        <v>146</v>
      </c>
      <c r="C100" s="113"/>
      <c r="D100" s="113"/>
      <c r="E100" s="113"/>
      <c r="F100" s="113"/>
      <c r="G100" s="113"/>
      <c r="H100" s="113"/>
      <c r="I100" s="113"/>
      <c r="J100" s="113"/>
      <c r="L100" s="148">
        <f t="shared" si="131"/>
        <v>0</v>
      </c>
      <c r="M100" s="148">
        <f t="shared" si="132"/>
        <v>0</v>
      </c>
      <c r="N100" s="148">
        <f t="shared" si="133"/>
        <v>0</v>
      </c>
      <c r="O100" s="148">
        <f t="shared" si="134"/>
        <v>0</v>
      </c>
      <c r="P100" s="148">
        <f t="shared" si="135"/>
        <v>0</v>
      </c>
      <c r="Q100" s="148">
        <f t="shared" si="136"/>
        <v>0</v>
      </c>
      <c r="R100" s="148">
        <f t="shared" si="137"/>
        <v>0</v>
      </c>
      <c r="S100" s="148">
        <f t="shared" si="138"/>
        <v>0</v>
      </c>
    </row>
    <row r="101" spans="1:19" x14ac:dyDescent="0.35">
      <c r="A101" s="119" t="s">
        <v>136</v>
      </c>
      <c r="B101" s="4" t="s">
        <v>147</v>
      </c>
      <c r="C101" s="1"/>
      <c r="D101" s="1"/>
      <c r="E101" s="1"/>
      <c r="F101" s="1"/>
      <c r="G101" s="1"/>
      <c r="H101" s="1"/>
      <c r="I101" s="1"/>
      <c r="J101" s="1"/>
      <c r="L101" s="148">
        <f t="shared" si="131"/>
        <v>0</v>
      </c>
      <c r="M101" s="148">
        <f t="shared" si="132"/>
        <v>0</v>
      </c>
      <c r="N101" s="148">
        <f t="shared" si="133"/>
        <v>0</v>
      </c>
      <c r="O101" s="148">
        <f t="shared" si="134"/>
        <v>0</v>
      </c>
      <c r="P101" s="148">
        <f t="shared" si="135"/>
        <v>0</v>
      </c>
      <c r="Q101" s="148">
        <f t="shared" si="136"/>
        <v>0</v>
      </c>
      <c r="R101" s="148">
        <f t="shared" si="137"/>
        <v>0</v>
      </c>
      <c r="S101" s="148">
        <f t="shared" si="138"/>
        <v>0</v>
      </c>
    </row>
    <row r="102" spans="1:19" x14ac:dyDescent="0.35">
      <c r="A102" s="137" t="s">
        <v>137</v>
      </c>
      <c r="B102" s="5" t="s">
        <v>148</v>
      </c>
      <c r="C102" s="113"/>
      <c r="D102" s="113"/>
      <c r="E102" s="113"/>
      <c r="F102" s="113"/>
      <c r="G102" s="113"/>
      <c r="H102" s="113"/>
      <c r="I102" s="113"/>
      <c r="J102" s="113"/>
      <c r="L102" s="148">
        <f t="shared" si="131"/>
        <v>0</v>
      </c>
      <c r="M102" s="148">
        <f t="shared" si="132"/>
        <v>0</v>
      </c>
      <c r="N102" s="148">
        <f t="shared" si="133"/>
        <v>0</v>
      </c>
      <c r="O102" s="148">
        <f t="shared" si="134"/>
        <v>0</v>
      </c>
      <c r="P102" s="148">
        <f t="shared" si="135"/>
        <v>0</v>
      </c>
      <c r="Q102" s="148">
        <f t="shared" si="136"/>
        <v>0</v>
      </c>
      <c r="R102" s="148">
        <f t="shared" si="137"/>
        <v>0</v>
      </c>
      <c r="S102" s="148">
        <f t="shared" si="138"/>
        <v>0</v>
      </c>
    </row>
    <row r="103" spans="1:19" x14ac:dyDescent="0.35">
      <c r="A103" s="119" t="s">
        <v>138</v>
      </c>
      <c r="B103" s="4" t="s">
        <v>149</v>
      </c>
      <c r="C103" s="1"/>
      <c r="D103" s="1"/>
      <c r="E103" s="1"/>
      <c r="F103" s="1"/>
      <c r="G103" s="1"/>
      <c r="H103" s="1"/>
      <c r="I103" s="1"/>
      <c r="J103" s="1"/>
      <c r="L103" s="148">
        <f t="shared" si="131"/>
        <v>0</v>
      </c>
      <c r="M103" s="148">
        <f t="shared" si="132"/>
        <v>0</v>
      </c>
      <c r="N103" s="148">
        <f t="shared" si="133"/>
        <v>0</v>
      </c>
      <c r="O103" s="148">
        <f t="shared" si="134"/>
        <v>0</v>
      </c>
      <c r="P103" s="148">
        <f t="shared" si="135"/>
        <v>0</v>
      </c>
      <c r="Q103" s="148">
        <f t="shared" si="136"/>
        <v>0</v>
      </c>
      <c r="R103" s="148">
        <f t="shared" si="137"/>
        <v>0</v>
      </c>
      <c r="S103" s="148">
        <f t="shared" si="138"/>
        <v>0</v>
      </c>
    </row>
    <row r="104" spans="1:19" x14ac:dyDescent="0.35">
      <c r="A104" s="137" t="s">
        <v>139</v>
      </c>
      <c r="B104" s="5" t="s">
        <v>150</v>
      </c>
      <c r="C104" s="113"/>
      <c r="D104" s="113"/>
      <c r="E104" s="113"/>
      <c r="F104" s="113"/>
      <c r="G104" s="113"/>
      <c r="H104" s="113"/>
      <c r="I104" s="113"/>
      <c r="J104" s="113"/>
      <c r="L104" s="148">
        <f t="shared" si="131"/>
        <v>0</v>
      </c>
      <c r="M104" s="148">
        <f t="shared" si="132"/>
        <v>0</v>
      </c>
      <c r="N104" s="148">
        <f t="shared" si="133"/>
        <v>0</v>
      </c>
      <c r="O104" s="148">
        <f t="shared" si="134"/>
        <v>0</v>
      </c>
      <c r="P104" s="148">
        <f t="shared" si="135"/>
        <v>0</v>
      </c>
      <c r="Q104" s="148">
        <f t="shared" si="136"/>
        <v>0</v>
      </c>
      <c r="R104" s="148">
        <f t="shared" si="137"/>
        <v>0</v>
      </c>
      <c r="S104" s="148">
        <f t="shared" si="138"/>
        <v>0</v>
      </c>
    </row>
    <row r="105" spans="1:19" x14ac:dyDescent="0.35">
      <c r="A105" s="119" t="s">
        <v>140</v>
      </c>
      <c r="B105" s="4" t="s">
        <v>151</v>
      </c>
      <c r="C105" s="1"/>
      <c r="D105" s="1"/>
      <c r="E105" s="1"/>
      <c r="F105" s="1"/>
      <c r="G105" s="1"/>
      <c r="H105" s="1"/>
      <c r="I105" s="1"/>
      <c r="J105" s="1"/>
      <c r="L105" s="148">
        <f t="shared" si="131"/>
        <v>0</v>
      </c>
      <c r="M105" s="148">
        <f t="shared" si="132"/>
        <v>0</v>
      </c>
      <c r="N105" s="148">
        <f t="shared" si="133"/>
        <v>0</v>
      </c>
      <c r="O105" s="148">
        <f t="shared" si="134"/>
        <v>0</v>
      </c>
      <c r="P105" s="148">
        <f t="shared" si="135"/>
        <v>0</v>
      </c>
      <c r="Q105" s="148">
        <f t="shared" si="136"/>
        <v>0</v>
      </c>
      <c r="R105" s="148">
        <f t="shared" si="137"/>
        <v>0</v>
      </c>
      <c r="S105" s="148">
        <f t="shared" si="138"/>
        <v>0</v>
      </c>
    </row>
    <row r="106" spans="1:19" x14ac:dyDescent="0.35">
      <c r="A106" s="137" t="s">
        <v>141</v>
      </c>
      <c r="B106" s="5" t="s">
        <v>152</v>
      </c>
      <c r="C106" s="113"/>
      <c r="D106" s="113"/>
      <c r="E106" s="113"/>
      <c r="F106" s="113"/>
      <c r="G106" s="113"/>
      <c r="H106" s="113"/>
      <c r="I106" s="113"/>
      <c r="J106" s="113"/>
      <c r="L106" s="148">
        <f t="shared" si="131"/>
        <v>0</v>
      </c>
      <c r="M106" s="148">
        <f t="shared" si="132"/>
        <v>0</v>
      </c>
      <c r="N106" s="148">
        <f t="shared" si="133"/>
        <v>0</v>
      </c>
      <c r="O106" s="148">
        <f t="shared" si="134"/>
        <v>0</v>
      </c>
      <c r="P106" s="148">
        <f t="shared" si="135"/>
        <v>0</v>
      </c>
      <c r="Q106" s="148">
        <f t="shared" si="136"/>
        <v>0</v>
      </c>
      <c r="R106" s="148">
        <f t="shared" si="137"/>
        <v>0</v>
      </c>
      <c r="S106" s="148">
        <f t="shared" si="138"/>
        <v>0</v>
      </c>
    </row>
    <row r="107" spans="1:19" x14ac:dyDescent="0.35">
      <c r="A107" s="119" t="s">
        <v>142</v>
      </c>
      <c r="B107" s="4" t="s">
        <v>153</v>
      </c>
      <c r="C107" s="1"/>
      <c r="D107" s="1"/>
      <c r="E107" s="1"/>
      <c r="F107" s="1"/>
      <c r="G107" s="1"/>
      <c r="H107" s="1"/>
      <c r="I107" s="1"/>
      <c r="J107" s="1"/>
      <c r="L107" s="148">
        <f t="shared" si="131"/>
        <v>0</v>
      </c>
      <c r="M107" s="148">
        <f t="shared" si="132"/>
        <v>0</v>
      </c>
      <c r="N107" s="148">
        <f t="shared" si="133"/>
        <v>0</v>
      </c>
      <c r="O107" s="148">
        <f t="shared" si="134"/>
        <v>0</v>
      </c>
      <c r="P107" s="148">
        <f t="shared" si="135"/>
        <v>0</v>
      </c>
      <c r="Q107" s="148">
        <f t="shared" si="136"/>
        <v>0</v>
      </c>
      <c r="R107" s="148">
        <f t="shared" si="137"/>
        <v>0</v>
      </c>
      <c r="S107" s="148">
        <f t="shared" si="138"/>
        <v>0</v>
      </c>
    </row>
    <row r="108" spans="1:19" x14ac:dyDescent="0.35">
      <c r="A108" s="137" t="s">
        <v>143</v>
      </c>
      <c r="B108" s="5" t="s">
        <v>154</v>
      </c>
      <c r="C108" s="113"/>
      <c r="D108" s="113"/>
      <c r="E108" s="113"/>
      <c r="F108" s="113"/>
      <c r="G108" s="113"/>
      <c r="H108" s="113"/>
      <c r="I108" s="113"/>
      <c r="J108" s="113"/>
      <c r="L108" s="148">
        <f t="shared" si="131"/>
        <v>0</v>
      </c>
      <c r="M108" s="148">
        <f t="shared" si="132"/>
        <v>0</v>
      </c>
      <c r="N108" s="148">
        <f t="shared" si="133"/>
        <v>0</v>
      </c>
      <c r="O108" s="148">
        <f t="shared" si="134"/>
        <v>0</v>
      </c>
      <c r="P108" s="148">
        <f t="shared" si="135"/>
        <v>0</v>
      </c>
      <c r="Q108" s="148">
        <f t="shared" si="136"/>
        <v>0</v>
      </c>
      <c r="R108" s="148">
        <f t="shared" si="137"/>
        <v>0</v>
      </c>
      <c r="S108" s="148">
        <f t="shared" si="138"/>
        <v>0</v>
      </c>
    </row>
    <row r="109" spans="1:19" x14ac:dyDescent="0.35">
      <c r="A109" s="119" t="s">
        <v>257</v>
      </c>
      <c r="B109" s="4" t="s">
        <v>258</v>
      </c>
      <c r="C109" s="1"/>
      <c r="D109" s="1"/>
      <c r="E109" s="1"/>
      <c r="F109" s="1"/>
      <c r="G109" s="1"/>
      <c r="H109" s="1"/>
      <c r="I109" s="1"/>
      <c r="J109" s="1"/>
      <c r="L109" s="148">
        <f t="shared" ref="L109:L114" si="139">+C109</f>
        <v>0</v>
      </c>
      <c r="M109" s="148">
        <f t="shared" ref="M109:M114" si="140">+D109</f>
        <v>0</v>
      </c>
      <c r="N109" s="148">
        <f t="shared" ref="N109:N114" si="141">+E109</f>
        <v>0</v>
      </c>
      <c r="O109" s="148">
        <f t="shared" ref="O109:O114" si="142">+F109</f>
        <v>0</v>
      </c>
      <c r="P109" s="148">
        <f t="shared" ref="P109:P114" si="143">+G109</f>
        <v>0</v>
      </c>
      <c r="Q109" s="148">
        <f t="shared" ref="Q109:Q114" si="144">+H109</f>
        <v>0</v>
      </c>
      <c r="R109" s="148">
        <f t="shared" ref="R109:R114" si="145">+I109</f>
        <v>0</v>
      </c>
      <c r="S109" s="148">
        <f t="shared" ref="S109:S114" si="146">+J109</f>
        <v>0</v>
      </c>
    </row>
    <row r="110" spans="1:19" x14ac:dyDescent="0.35">
      <c r="A110" s="137" t="s">
        <v>259</v>
      </c>
      <c r="B110" s="5" t="s">
        <v>260</v>
      </c>
      <c r="C110" s="113"/>
      <c r="D110" s="113"/>
      <c r="E110" s="113"/>
      <c r="F110" s="113"/>
      <c r="G110" s="113"/>
      <c r="H110" s="113"/>
      <c r="I110" s="113"/>
      <c r="J110" s="113"/>
      <c r="L110" s="148">
        <f t="shared" si="139"/>
        <v>0</v>
      </c>
      <c r="M110" s="148">
        <f t="shared" si="140"/>
        <v>0</v>
      </c>
      <c r="N110" s="148">
        <f t="shared" si="141"/>
        <v>0</v>
      </c>
      <c r="O110" s="148">
        <f t="shared" si="142"/>
        <v>0</v>
      </c>
      <c r="P110" s="148">
        <f t="shared" si="143"/>
        <v>0</v>
      </c>
      <c r="Q110" s="148">
        <f t="shared" si="144"/>
        <v>0</v>
      </c>
      <c r="R110" s="148">
        <f t="shared" si="145"/>
        <v>0</v>
      </c>
      <c r="S110" s="148">
        <f t="shared" si="146"/>
        <v>0</v>
      </c>
    </row>
    <row r="111" spans="1:19" x14ac:dyDescent="0.35">
      <c r="A111" s="119" t="s">
        <v>261</v>
      </c>
      <c r="B111" s="4" t="s">
        <v>262</v>
      </c>
      <c r="C111" s="1"/>
      <c r="D111" s="1"/>
      <c r="E111" s="1"/>
      <c r="F111" s="1"/>
      <c r="G111" s="1"/>
      <c r="H111" s="1"/>
      <c r="I111" s="1"/>
      <c r="J111" s="1"/>
      <c r="L111" s="148">
        <f t="shared" si="139"/>
        <v>0</v>
      </c>
      <c r="M111" s="148">
        <f t="shared" si="140"/>
        <v>0</v>
      </c>
      <c r="N111" s="148">
        <f t="shared" si="141"/>
        <v>0</v>
      </c>
      <c r="O111" s="148">
        <f t="shared" si="142"/>
        <v>0</v>
      </c>
      <c r="P111" s="148">
        <f t="shared" si="143"/>
        <v>0</v>
      </c>
      <c r="Q111" s="148">
        <f t="shared" si="144"/>
        <v>0</v>
      </c>
      <c r="R111" s="148">
        <f t="shared" si="145"/>
        <v>0</v>
      </c>
      <c r="S111" s="148">
        <f t="shared" si="146"/>
        <v>0</v>
      </c>
    </row>
    <row r="112" spans="1:19" x14ac:dyDescent="0.35">
      <c r="A112" s="137" t="s">
        <v>263</v>
      </c>
      <c r="B112" s="5" t="s">
        <v>264</v>
      </c>
      <c r="C112" s="113"/>
      <c r="D112" s="113"/>
      <c r="E112" s="113"/>
      <c r="F112" s="113"/>
      <c r="G112" s="113"/>
      <c r="H112" s="113"/>
      <c r="I112" s="113"/>
      <c r="J112" s="113"/>
      <c r="L112" s="148">
        <f t="shared" si="139"/>
        <v>0</v>
      </c>
      <c r="M112" s="148">
        <f t="shared" si="140"/>
        <v>0</v>
      </c>
      <c r="N112" s="148">
        <f t="shared" si="141"/>
        <v>0</v>
      </c>
      <c r="O112" s="148">
        <f t="shared" si="142"/>
        <v>0</v>
      </c>
      <c r="P112" s="148">
        <f t="shared" si="143"/>
        <v>0</v>
      </c>
      <c r="Q112" s="148">
        <f t="shared" si="144"/>
        <v>0</v>
      </c>
      <c r="R112" s="148">
        <f t="shared" si="145"/>
        <v>0</v>
      </c>
      <c r="S112" s="148">
        <f t="shared" si="146"/>
        <v>0</v>
      </c>
    </row>
    <row r="113" spans="1:19" x14ac:dyDescent="0.35">
      <c r="A113" s="119" t="s">
        <v>265</v>
      </c>
      <c r="B113" s="4" t="s">
        <v>266</v>
      </c>
      <c r="C113" s="1"/>
      <c r="D113" s="1"/>
      <c r="E113" s="1"/>
      <c r="F113" s="1"/>
      <c r="G113" s="1"/>
      <c r="H113" s="1"/>
      <c r="I113" s="1"/>
      <c r="J113" s="1"/>
      <c r="L113" s="148">
        <f t="shared" si="139"/>
        <v>0</v>
      </c>
      <c r="M113" s="148">
        <f t="shared" si="140"/>
        <v>0</v>
      </c>
      <c r="N113" s="148">
        <f t="shared" si="141"/>
        <v>0</v>
      </c>
      <c r="O113" s="148">
        <f t="shared" si="142"/>
        <v>0</v>
      </c>
      <c r="P113" s="148">
        <f t="shared" si="143"/>
        <v>0</v>
      </c>
      <c r="Q113" s="148">
        <f t="shared" si="144"/>
        <v>0</v>
      </c>
      <c r="R113" s="148">
        <f t="shared" si="145"/>
        <v>0</v>
      </c>
      <c r="S113" s="148">
        <f t="shared" si="146"/>
        <v>0</v>
      </c>
    </row>
    <row r="114" spans="1:19" x14ac:dyDescent="0.35">
      <c r="A114" s="137" t="s">
        <v>267</v>
      </c>
      <c r="B114" s="5" t="s">
        <v>268</v>
      </c>
      <c r="C114" s="113"/>
      <c r="D114" s="113"/>
      <c r="E114" s="113"/>
      <c r="F114" s="113"/>
      <c r="G114" s="113"/>
      <c r="H114" s="113"/>
      <c r="I114" s="113"/>
      <c r="J114" s="113"/>
      <c r="L114" s="148">
        <f t="shared" si="139"/>
        <v>0</v>
      </c>
      <c r="M114" s="148">
        <f t="shared" si="140"/>
        <v>0</v>
      </c>
      <c r="N114" s="148">
        <f t="shared" si="141"/>
        <v>0</v>
      </c>
      <c r="O114" s="148">
        <f t="shared" si="142"/>
        <v>0</v>
      </c>
      <c r="P114" s="148">
        <f t="shared" si="143"/>
        <v>0</v>
      </c>
      <c r="Q114" s="148">
        <f t="shared" si="144"/>
        <v>0</v>
      </c>
      <c r="R114" s="148">
        <f t="shared" si="145"/>
        <v>0</v>
      </c>
      <c r="S114" s="148">
        <f t="shared" si="146"/>
        <v>0</v>
      </c>
    </row>
    <row r="116" spans="1:19" x14ac:dyDescent="0.35">
      <c r="A116" s="119" t="s">
        <v>144</v>
      </c>
      <c r="B116" s="4" t="s">
        <v>277</v>
      </c>
      <c r="C116" s="1"/>
      <c r="D116" s="1"/>
      <c r="E116" s="1"/>
      <c r="F116" s="1"/>
      <c r="G116" s="1"/>
      <c r="H116" s="1"/>
      <c r="I116" s="1"/>
      <c r="J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35">
      <c r="A117" s="137" t="s">
        <v>155</v>
      </c>
      <c r="B117" s="5" t="s">
        <v>278</v>
      </c>
      <c r="C117" s="113"/>
      <c r="D117" s="113"/>
      <c r="E117" s="113"/>
      <c r="F117" s="113"/>
      <c r="G117" s="113"/>
      <c r="H117" s="113"/>
      <c r="I117" s="113"/>
      <c r="J117" s="113"/>
      <c r="L117" s="113"/>
      <c r="M117" s="113"/>
      <c r="N117" s="113"/>
      <c r="O117" s="113"/>
      <c r="P117" s="113"/>
      <c r="Q117" s="113"/>
      <c r="R117" s="113"/>
      <c r="S117" s="113"/>
    </row>
    <row r="118" spans="1:19" x14ac:dyDescent="0.35">
      <c r="A118" s="119" t="s">
        <v>156</v>
      </c>
      <c r="B118" s="4" t="s">
        <v>279</v>
      </c>
      <c r="C118" s="1"/>
      <c r="D118" s="1"/>
      <c r="E118" s="1"/>
      <c r="F118" s="1"/>
      <c r="G118" s="1"/>
      <c r="H118" s="1"/>
      <c r="I118" s="1"/>
      <c r="J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35">
      <c r="A119" s="137" t="s">
        <v>157</v>
      </c>
      <c r="B119" s="5" t="s">
        <v>280</v>
      </c>
      <c r="C119" s="113"/>
      <c r="D119" s="113"/>
      <c r="E119" s="113"/>
      <c r="F119" s="113"/>
      <c r="G119" s="113"/>
      <c r="H119" s="113"/>
      <c r="I119" s="113"/>
      <c r="J119" s="113"/>
      <c r="L119" s="113"/>
      <c r="M119" s="113"/>
      <c r="N119" s="113"/>
      <c r="O119" s="113"/>
      <c r="P119" s="113"/>
      <c r="Q119" s="113"/>
      <c r="R119" s="113"/>
      <c r="S119" s="113"/>
    </row>
    <row r="120" spans="1:19" x14ac:dyDescent="0.35">
      <c r="A120" s="119" t="s">
        <v>158</v>
      </c>
      <c r="B120" s="4" t="s">
        <v>281</v>
      </c>
      <c r="C120" s="1"/>
      <c r="D120" s="1"/>
      <c r="E120" s="1"/>
      <c r="F120" s="1"/>
      <c r="G120" s="1"/>
      <c r="H120" s="1"/>
      <c r="I120" s="1"/>
      <c r="J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35">
      <c r="A121" s="137" t="s">
        <v>159</v>
      </c>
      <c r="B121" s="5" t="s">
        <v>282</v>
      </c>
      <c r="C121" s="113"/>
      <c r="D121" s="113"/>
      <c r="E121" s="113"/>
      <c r="F121" s="113"/>
      <c r="G121" s="113"/>
      <c r="H121" s="113"/>
      <c r="I121" s="113"/>
      <c r="J121" s="113"/>
      <c r="L121" s="113"/>
      <c r="M121" s="113"/>
      <c r="N121" s="113"/>
      <c r="O121" s="113"/>
      <c r="P121" s="113"/>
      <c r="Q121" s="113"/>
      <c r="R121" s="113"/>
      <c r="S121" s="113"/>
    </row>
    <row r="122" spans="1:19" x14ac:dyDescent="0.35">
      <c r="A122" s="119" t="s">
        <v>160</v>
      </c>
      <c r="B122" s="4" t="s">
        <v>283</v>
      </c>
      <c r="C122" s="1"/>
      <c r="D122" s="1"/>
      <c r="E122" s="1"/>
      <c r="F122" s="1"/>
      <c r="G122" s="1"/>
      <c r="H122" s="1"/>
      <c r="I122" s="1"/>
      <c r="J122" s="1"/>
      <c r="L122" s="1"/>
      <c r="M122" s="1"/>
      <c r="N122" s="1"/>
      <c r="O122" s="1"/>
      <c r="P122" s="1"/>
      <c r="Q122" s="1"/>
      <c r="R122" s="1"/>
      <c r="S122" s="1"/>
    </row>
    <row r="123" spans="1:19" x14ac:dyDescent="0.35">
      <c r="A123" s="137" t="s">
        <v>161</v>
      </c>
      <c r="B123" s="5" t="s">
        <v>284</v>
      </c>
      <c r="C123" s="113"/>
      <c r="D123" s="113"/>
      <c r="E123" s="113"/>
      <c r="F123" s="113"/>
      <c r="G123" s="113"/>
      <c r="H123" s="113"/>
      <c r="I123" s="113"/>
      <c r="J123" s="113"/>
      <c r="L123" s="113"/>
      <c r="M123" s="113"/>
      <c r="N123" s="113"/>
      <c r="O123" s="113"/>
      <c r="P123" s="113"/>
      <c r="Q123" s="113"/>
      <c r="R123" s="113"/>
      <c r="S123" s="113"/>
    </row>
    <row r="124" spans="1:19" x14ac:dyDescent="0.35">
      <c r="A124" s="119" t="s">
        <v>162</v>
      </c>
      <c r="B124" s="4" t="s">
        <v>285</v>
      </c>
      <c r="C124" s="1"/>
      <c r="D124" s="1"/>
      <c r="E124" s="1"/>
      <c r="F124" s="1"/>
      <c r="G124" s="1"/>
      <c r="H124" s="1"/>
      <c r="I124" s="1"/>
      <c r="J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35">
      <c r="A125" s="137" t="s">
        <v>163</v>
      </c>
      <c r="B125" s="5" t="s">
        <v>286</v>
      </c>
      <c r="C125" s="113"/>
      <c r="D125" s="113"/>
      <c r="E125" s="113"/>
      <c r="F125" s="113"/>
      <c r="G125" s="113"/>
      <c r="H125" s="113"/>
      <c r="I125" s="113"/>
      <c r="J125" s="113"/>
      <c r="L125" s="113"/>
      <c r="M125" s="113"/>
      <c r="N125" s="113"/>
      <c r="O125" s="113"/>
      <c r="P125" s="113"/>
      <c r="Q125" s="113"/>
      <c r="R125" s="113"/>
      <c r="S125" s="113"/>
    </row>
    <row r="126" spans="1:19" x14ac:dyDescent="0.35">
      <c r="A126" s="119" t="s">
        <v>269</v>
      </c>
      <c r="B126" s="4" t="s">
        <v>287</v>
      </c>
      <c r="C126" s="1"/>
      <c r="D126" s="1"/>
      <c r="E126" s="1"/>
      <c r="F126" s="1"/>
      <c r="G126" s="1"/>
      <c r="H126" s="1"/>
      <c r="I126" s="1"/>
      <c r="J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35">
      <c r="A127" s="137" t="s">
        <v>270</v>
      </c>
      <c r="B127" s="5" t="s">
        <v>288</v>
      </c>
      <c r="C127" s="113"/>
      <c r="D127" s="113"/>
      <c r="E127" s="113"/>
      <c r="F127" s="113"/>
      <c r="G127" s="113"/>
      <c r="H127" s="113"/>
      <c r="I127" s="113"/>
      <c r="J127" s="113"/>
      <c r="L127" s="113"/>
      <c r="M127" s="113"/>
      <c r="N127" s="113"/>
      <c r="O127" s="113"/>
      <c r="P127" s="113"/>
      <c r="Q127" s="113"/>
      <c r="R127" s="113"/>
      <c r="S127" s="113"/>
    </row>
    <row r="128" spans="1:19" x14ac:dyDescent="0.35">
      <c r="A128" s="119" t="s">
        <v>271</v>
      </c>
      <c r="B128" s="4" t="s">
        <v>289</v>
      </c>
      <c r="C128" s="1"/>
      <c r="D128" s="1"/>
      <c r="E128" s="1"/>
      <c r="F128" s="1"/>
      <c r="G128" s="1"/>
      <c r="H128" s="1"/>
      <c r="I128" s="1"/>
      <c r="J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35">
      <c r="A129" s="137" t="s">
        <v>272</v>
      </c>
      <c r="B129" s="5" t="s">
        <v>290</v>
      </c>
      <c r="C129" s="113"/>
      <c r="D129" s="113"/>
      <c r="E129" s="113"/>
      <c r="F129" s="113"/>
      <c r="G129" s="113"/>
      <c r="H129" s="113"/>
      <c r="I129" s="113"/>
      <c r="J129" s="113"/>
      <c r="L129" s="113"/>
      <c r="M129" s="113"/>
      <c r="N129" s="113"/>
      <c r="O129" s="113"/>
      <c r="P129" s="113"/>
      <c r="Q129" s="113"/>
      <c r="R129" s="113"/>
      <c r="S129" s="113"/>
    </row>
    <row r="130" spans="1:19" x14ac:dyDescent="0.35">
      <c r="A130" s="119" t="s">
        <v>273</v>
      </c>
      <c r="B130" s="4" t="s">
        <v>291</v>
      </c>
      <c r="C130" s="1"/>
      <c r="D130" s="1"/>
      <c r="E130" s="1"/>
      <c r="F130" s="1"/>
      <c r="G130" s="1"/>
      <c r="H130" s="1"/>
      <c r="I130" s="1"/>
      <c r="J130" s="1"/>
      <c r="L130" s="1"/>
      <c r="M130" s="1"/>
      <c r="N130" s="1"/>
      <c r="O130" s="1"/>
      <c r="P130" s="1"/>
      <c r="Q130" s="1"/>
      <c r="R130" s="1"/>
      <c r="S130" s="1"/>
    </row>
    <row r="131" spans="1:19" x14ac:dyDescent="0.35">
      <c r="A131" s="137" t="s">
        <v>274</v>
      </c>
      <c r="B131" s="5" t="s">
        <v>292</v>
      </c>
      <c r="C131" s="113"/>
      <c r="D131" s="113"/>
      <c r="E131" s="113"/>
      <c r="F131" s="113"/>
      <c r="G131" s="113"/>
      <c r="H131" s="113"/>
      <c r="I131" s="113"/>
      <c r="J131" s="113"/>
      <c r="L131" s="113"/>
      <c r="M131" s="113"/>
      <c r="N131" s="113"/>
      <c r="O131" s="113"/>
      <c r="P131" s="113"/>
      <c r="Q131" s="113"/>
      <c r="R131" s="113"/>
      <c r="S131" s="113"/>
    </row>
    <row r="133" spans="1:19" x14ac:dyDescent="0.35">
      <c r="A133" s="119" t="s">
        <v>164</v>
      </c>
      <c r="B133" s="4" t="s">
        <v>165</v>
      </c>
      <c r="F133" s="1" t="e">
        <f>+SUMPRODUCT(F116:F131,F99:F114)-F95</f>
        <v>#DIV/0!</v>
      </c>
      <c r="G133" s="1" t="e">
        <f t="shared" ref="G133:J133" si="147">+SUMPRODUCT(G116:G131,G99:G114)-G95</f>
        <v>#DIV/0!</v>
      </c>
      <c r="H133" s="1" t="e">
        <f t="shared" si="147"/>
        <v>#DIV/0!</v>
      </c>
      <c r="I133" s="1" t="e">
        <f t="shared" si="147"/>
        <v>#DIV/0!</v>
      </c>
      <c r="J133" s="1" t="e">
        <f t="shared" si="147"/>
        <v>#DIV/0!</v>
      </c>
      <c r="O133" s="1" t="e">
        <f>+SUMPRODUCT(O116:O131,O99:O114)-O95</f>
        <v>#DIV/0!</v>
      </c>
      <c r="P133" s="1" t="e">
        <f t="shared" ref="P133:S133" si="148">+SUMPRODUCT(P116:P131,P99:P114)-P95</f>
        <v>#DIV/0!</v>
      </c>
      <c r="Q133" s="1" t="e">
        <f t="shared" si="148"/>
        <v>#DIV/0!</v>
      </c>
      <c r="R133" s="1" t="e">
        <f t="shared" si="148"/>
        <v>#DIV/0!</v>
      </c>
      <c r="S133" s="1" t="e">
        <f t="shared" si="148"/>
        <v>#DIV/0!</v>
      </c>
    </row>
    <row r="135" spans="1:19" x14ac:dyDescent="0.35">
      <c r="A135" s="135"/>
      <c r="B135" s="136"/>
      <c r="C135" s="136"/>
      <c r="D135" s="136"/>
      <c r="E135" s="136"/>
      <c r="F135" s="136"/>
      <c r="G135" s="142" t="s">
        <v>382</v>
      </c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</row>
    <row r="136" spans="1:19" x14ac:dyDescent="0.35">
      <c r="A136" s="143"/>
      <c r="B136" s="144"/>
      <c r="C136" s="144"/>
      <c r="D136" s="144"/>
      <c r="E136" s="144"/>
      <c r="F136" s="144"/>
      <c r="G136" s="145" t="s">
        <v>373</v>
      </c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</row>
    <row r="138" spans="1:19" x14ac:dyDescent="0.35">
      <c r="A138" s="119" t="s">
        <v>177</v>
      </c>
      <c r="B138" s="4" t="s">
        <v>174</v>
      </c>
      <c r="C138" s="138">
        <f t="shared" ref="C138:J138" si="149">+C4+C5</f>
        <v>0</v>
      </c>
      <c r="D138" s="138">
        <f t="shared" si="149"/>
        <v>0</v>
      </c>
      <c r="E138" s="138">
        <f t="shared" si="149"/>
        <v>0</v>
      </c>
      <c r="F138" s="138">
        <f t="shared" si="149"/>
        <v>0</v>
      </c>
      <c r="G138" s="138">
        <f t="shared" si="149"/>
        <v>0</v>
      </c>
      <c r="H138" s="138">
        <f t="shared" si="149"/>
        <v>0</v>
      </c>
      <c r="I138" s="138">
        <f t="shared" si="149"/>
        <v>0</v>
      </c>
      <c r="J138" s="138">
        <f t="shared" si="149"/>
        <v>0</v>
      </c>
      <c r="L138" s="138">
        <f t="shared" ref="L138:S138" si="150">+L4+L5</f>
        <v>0</v>
      </c>
      <c r="M138" s="138">
        <f t="shared" si="150"/>
        <v>0</v>
      </c>
      <c r="N138" s="138">
        <f t="shared" si="150"/>
        <v>0</v>
      </c>
      <c r="O138" s="138">
        <f t="shared" si="150"/>
        <v>0</v>
      </c>
      <c r="P138" s="138">
        <f t="shared" si="150"/>
        <v>0</v>
      </c>
      <c r="Q138" s="138">
        <f t="shared" si="150"/>
        <v>0</v>
      </c>
      <c r="R138" s="138">
        <f t="shared" si="150"/>
        <v>0</v>
      </c>
      <c r="S138" s="138">
        <f t="shared" si="150"/>
        <v>0</v>
      </c>
    </row>
    <row r="139" spans="1:19" x14ac:dyDescent="0.35">
      <c r="A139" s="137" t="s">
        <v>177</v>
      </c>
      <c r="B139" s="5" t="s">
        <v>176</v>
      </c>
      <c r="C139" s="139">
        <f t="shared" ref="C139:J139" si="151">+C13</f>
        <v>0</v>
      </c>
      <c r="D139" s="139" t="e">
        <f t="shared" si="151"/>
        <v>#DIV/0!</v>
      </c>
      <c r="E139" s="139" t="e">
        <f t="shared" si="151"/>
        <v>#DIV/0!</v>
      </c>
      <c r="F139" s="139" t="e">
        <f t="shared" si="151"/>
        <v>#DIV/0!</v>
      </c>
      <c r="G139" s="139" t="e">
        <f t="shared" si="151"/>
        <v>#DIV/0!</v>
      </c>
      <c r="H139" s="139" t="e">
        <f t="shared" si="151"/>
        <v>#DIV/0!</v>
      </c>
      <c r="I139" s="139" t="e">
        <f t="shared" si="151"/>
        <v>#DIV/0!</v>
      </c>
      <c r="J139" s="139" t="e">
        <f t="shared" si="151"/>
        <v>#DIV/0!</v>
      </c>
      <c r="L139" s="139">
        <f t="shared" ref="L139:S139" si="152">+L13</f>
        <v>0</v>
      </c>
      <c r="M139" s="139" t="e">
        <f t="shared" si="152"/>
        <v>#DIV/0!</v>
      </c>
      <c r="N139" s="139" t="e">
        <f t="shared" si="152"/>
        <v>#DIV/0!</v>
      </c>
      <c r="O139" s="139" t="e">
        <f t="shared" si="152"/>
        <v>#DIV/0!</v>
      </c>
      <c r="P139" s="139" t="e">
        <f t="shared" si="152"/>
        <v>#DIV/0!</v>
      </c>
      <c r="Q139" s="139" t="e">
        <f t="shared" si="152"/>
        <v>#DIV/0!</v>
      </c>
      <c r="R139" s="139" t="e">
        <f t="shared" si="152"/>
        <v>#DIV/0!</v>
      </c>
      <c r="S139" s="139" t="e">
        <f t="shared" si="152"/>
        <v>#DIV/0!</v>
      </c>
    </row>
    <row r="140" spans="1:19" x14ac:dyDescent="0.35">
      <c r="A140" s="119" t="s">
        <v>166</v>
      </c>
      <c r="B140" s="4" t="s">
        <v>33</v>
      </c>
      <c r="C140" s="138">
        <f t="shared" ref="C140:J140" si="153">+C15</f>
        <v>0</v>
      </c>
      <c r="D140" s="138">
        <f t="shared" si="153"/>
        <v>0</v>
      </c>
      <c r="E140" s="138">
        <f t="shared" si="153"/>
        <v>0</v>
      </c>
      <c r="F140" s="138">
        <f t="shared" si="153"/>
        <v>0</v>
      </c>
      <c r="G140" s="138">
        <f t="shared" si="153"/>
        <v>0</v>
      </c>
      <c r="H140" s="138">
        <f t="shared" si="153"/>
        <v>0</v>
      </c>
      <c r="I140" s="138">
        <f t="shared" si="153"/>
        <v>0</v>
      </c>
      <c r="J140" s="138">
        <f t="shared" si="153"/>
        <v>0</v>
      </c>
      <c r="L140" s="138">
        <f t="shared" ref="L140:S140" si="154">+L15</f>
        <v>0</v>
      </c>
      <c r="M140" s="138">
        <f t="shared" si="154"/>
        <v>0</v>
      </c>
      <c r="N140" s="138">
        <f t="shared" si="154"/>
        <v>0</v>
      </c>
      <c r="O140" s="138">
        <f t="shared" si="154"/>
        <v>0</v>
      </c>
      <c r="P140" s="138">
        <f t="shared" si="154"/>
        <v>0</v>
      </c>
      <c r="Q140" s="138">
        <f t="shared" si="154"/>
        <v>0</v>
      </c>
      <c r="R140" s="138">
        <f t="shared" si="154"/>
        <v>0</v>
      </c>
      <c r="S140" s="138">
        <f t="shared" si="154"/>
        <v>0</v>
      </c>
    </row>
    <row r="141" spans="1:19" x14ac:dyDescent="0.35">
      <c r="A141" s="137" t="s">
        <v>178</v>
      </c>
      <c r="B141" s="5" t="s">
        <v>35</v>
      </c>
      <c r="C141" s="139">
        <f t="shared" ref="C141:J141" si="155">+C21</f>
        <v>0</v>
      </c>
      <c r="D141" s="139">
        <f t="shared" si="155"/>
        <v>0</v>
      </c>
      <c r="E141" s="139">
        <f t="shared" si="155"/>
        <v>0</v>
      </c>
      <c r="F141" s="139">
        <f t="shared" si="155"/>
        <v>0</v>
      </c>
      <c r="G141" s="139">
        <f t="shared" si="155"/>
        <v>0</v>
      </c>
      <c r="H141" s="139">
        <f t="shared" si="155"/>
        <v>0</v>
      </c>
      <c r="I141" s="139">
        <f t="shared" si="155"/>
        <v>0</v>
      </c>
      <c r="J141" s="139">
        <f t="shared" si="155"/>
        <v>0</v>
      </c>
      <c r="L141" s="139">
        <f t="shared" ref="L141:S141" si="156">+L21</f>
        <v>0</v>
      </c>
      <c r="M141" s="139">
        <f t="shared" si="156"/>
        <v>0</v>
      </c>
      <c r="N141" s="139">
        <f t="shared" si="156"/>
        <v>0</v>
      </c>
      <c r="O141" s="139">
        <f t="shared" si="156"/>
        <v>0</v>
      </c>
      <c r="P141" s="139">
        <f t="shared" si="156"/>
        <v>0</v>
      </c>
      <c r="Q141" s="139">
        <f t="shared" si="156"/>
        <v>0</v>
      </c>
      <c r="R141" s="139">
        <f t="shared" si="156"/>
        <v>0</v>
      </c>
      <c r="S141" s="139">
        <f t="shared" si="156"/>
        <v>0</v>
      </c>
    </row>
    <row r="142" spans="1:19" x14ac:dyDescent="0.35">
      <c r="A142" s="119" t="s">
        <v>179</v>
      </c>
      <c r="B142" s="4" t="s">
        <v>175</v>
      </c>
      <c r="C142" s="138">
        <f t="shared" ref="C142:D145" si="157">+C24</f>
        <v>0</v>
      </c>
      <c r="D142" s="138">
        <f t="shared" si="157"/>
        <v>0</v>
      </c>
      <c r="E142" s="138">
        <f t="shared" ref="E142:J142" si="158">+E24</f>
        <v>0</v>
      </c>
      <c r="F142" s="138">
        <f t="shared" si="158"/>
        <v>0</v>
      </c>
      <c r="G142" s="138">
        <f t="shared" si="158"/>
        <v>0</v>
      </c>
      <c r="H142" s="138">
        <f t="shared" si="158"/>
        <v>0</v>
      </c>
      <c r="I142" s="138">
        <f t="shared" si="158"/>
        <v>0</v>
      </c>
      <c r="J142" s="138">
        <f t="shared" si="158"/>
        <v>0</v>
      </c>
      <c r="L142" s="138">
        <f>+L24</f>
        <v>0</v>
      </c>
      <c r="M142" s="138">
        <f t="shared" ref="M142:S142" si="159">+M24</f>
        <v>0</v>
      </c>
      <c r="N142" s="138">
        <f t="shared" si="159"/>
        <v>0</v>
      </c>
      <c r="O142" s="138">
        <f t="shared" si="159"/>
        <v>0</v>
      </c>
      <c r="P142" s="138">
        <f t="shared" si="159"/>
        <v>0</v>
      </c>
      <c r="Q142" s="138">
        <f t="shared" si="159"/>
        <v>0</v>
      </c>
      <c r="R142" s="138">
        <f t="shared" si="159"/>
        <v>0</v>
      </c>
      <c r="S142" s="138">
        <f t="shared" si="159"/>
        <v>0</v>
      </c>
    </row>
    <row r="143" spans="1:19" x14ac:dyDescent="0.35">
      <c r="A143" s="137" t="s">
        <v>107</v>
      </c>
      <c r="B143" s="5" t="s">
        <v>9</v>
      </c>
      <c r="C143" s="139">
        <f t="shared" si="157"/>
        <v>0</v>
      </c>
      <c r="D143" s="139">
        <f t="shared" si="157"/>
        <v>0</v>
      </c>
      <c r="E143" s="139">
        <f t="shared" ref="E143:J145" si="160">+E25</f>
        <v>0</v>
      </c>
      <c r="F143" s="139">
        <f t="shared" si="160"/>
        <v>0</v>
      </c>
      <c r="G143" s="139">
        <f t="shared" si="160"/>
        <v>0</v>
      </c>
      <c r="H143" s="139">
        <f t="shared" si="160"/>
        <v>0</v>
      </c>
      <c r="I143" s="139">
        <f t="shared" si="160"/>
        <v>0</v>
      </c>
      <c r="J143" s="139">
        <f t="shared" si="160"/>
        <v>0</v>
      </c>
      <c r="L143" s="139">
        <f>+L25</f>
        <v>0</v>
      </c>
      <c r="M143" s="139">
        <f t="shared" ref="M143:S145" si="161">+M25</f>
        <v>0</v>
      </c>
      <c r="N143" s="139">
        <f t="shared" si="161"/>
        <v>0</v>
      </c>
      <c r="O143" s="139">
        <f t="shared" si="161"/>
        <v>0</v>
      </c>
      <c r="P143" s="139">
        <f t="shared" si="161"/>
        <v>0</v>
      </c>
      <c r="Q143" s="139">
        <f t="shared" si="161"/>
        <v>0</v>
      </c>
      <c r="R143" s="139">
        <f t="shared" si="161"/>
        <v>0</v>
      </c>
      <c r="S143" s="139">
        <f t="shared" si="161"/>
        <v>0</v>
      </c>
    </row>
    <row r="144" spans="1:19" x14ac:dyDescent="0.35">
      <c r="A144" s="119" t="s">
        <v>108</v>
      </c>
      <c r="B144" s="4" t="s">
        <v>425</v>
      </c>
      <c r="C144" s="138">
        <f t="shared" si="157"/>
        <v>0</v>
      </c>
      <c r="D144" s="138">
        <f t="shared" si="157"/>
        <v>0</v>
      </c>
      <c r="E144" s="138">
        <f t="shared" si="160"/>
        <v>0</v>
      </c>
      <c r="F144" s="138">
        <f t="shared" si="160"/>
        <v>0</v>
      </c>
      <c r="G144" s="138">
        <f t="shared" si="160"/>
        <v>0</v>
      </c>
      <c r="H144" s="138">
        <f t="shared" si="160"/>
        <v>0</v>
      </c>
      <c r="I144" s="138">
        <f t="shared" si="160"/>
        <v>0</v>
      </c>
      <c r="J144" s="138">
        <f t="shared" si="160"/>
        <v>0</v>
      </c>
      <c r="L144" s="138">
        <f>+L26</f>
        <v>0</v>
      </c>
      <c r="M144" s="138">
        <f t="shared" si="161"/>
        <v>0</v>
      </c>
      <c r="N144" s="138">
        <f t="shared" si="161"/>
        <v>0</v>
      </c>
      <c r="O144" s="138">
        <f t="shared" si="161"/>
        <v>0</v>
      </c>
      <c r="P144" s="138">
        <f t="shared" si="161"/>
        <v>0</v>
      </c>
      <c r="Q144" s="138">
        <f t="shared" si="161"/>
        <v>0</v>
      </c>
      <c r="R144" s="138">
        <f t="shared" si="161"/>
        <v>0</v>
      </c>
      <c r="S144" s="138">
        <f t="shared" si="161"/>
        <v>0</v>
      </c>
    </row>
    <row r="145" spans="1:19" x14ac:dyDescent="0.35">
      <c r="A145" s="137" t="s">
        <v>109</v>
      </c>
      <c r="B145" s="5" t="s">
        <v>102</v>
      </c>
      <c r="C145" s="139">
        <f t="shared" si="157"/>
        <v>0</v>
      </c>
      <c r="D145" s="139">
        <f t="shared" si="157"/>
        <v>0</v>
      </c>
      <c r="E145" s="139">
        <f t="shared" si="160"/>
        <v>0</v>
      </c>
      <c r="F145" s="139">
        <f t="shared" si="160"/>
        <v>0</v>
      </c>
      <c r="G145" s="139">
        <f t="shared" si="160"/>
        <v>0</v>
      </c>
      <c r="H145" s="139">
        <f t="shared" si="160"/>
        <v>0</v>
      </c>
      <c r="I145" s="139">
        <f t="shared" si="160"/>
        <v>0</v>
      </c>
      <c r="J145" s="139">
        <f t="shared" si="160"/>
        <v>0</v>
      </c>
      <c r="L145" s="139">
        <f>+L27</f>
        <v>0</v>
      </c>
      <c r="M145" s="139">
        <f t="shared" si="161"/>
        <v>0</v>
      </c>
      <c r="N145" s="139">
        <f t="shared" si="161"/>
        <v>0</v>
      </c>
      <c r="O145" s="139">
        <f t="shared" si="161"/>
        <v>0</v>
      </c>
      <c r="P145" s="139">
        <f t="shared" si="161"/>
        <v>0</v>
      </c>
      <c r="Q145" s="139">
        <f t="shared" si="161"/>
        <v>0</v>
      </c>
      <c r="R145" s="139">
        <f t="shared" si="161"/>
        <v>0</v>
      </c>
      <c r="S145" s="139">
        <f t="shared" si="161"/>
        <v>0</v>
      </c>
    </row>
    <row r="146" spans="1:19" x14ac:dyDescent="0.35">
      <c r="A146" s="119" t="s">
        <v>180</v>
      </c>
      <c r="B146" s="4" t="s">
        <v>374</v>
      </c>
      <c r="C146" s="138">
        <f>+SUM(C138:C145)</f>
        <v>0</v>
      </c>
      <c r="D146" s="138" t="e">
        <f t="shared" ref="D146:J146" si="162">+SUM(D138:D145)</f>
        <v>#DIV/0!</v>
      </c>
      <c r="E146" s="138" t="e">
        <f t="shared" si="162"/>
        <v>#DIV/0!</v>
      </c>
      <c r="F146" s="138" t="e">
        <f t="shared" si="162"/>
        <v>#DIV/0!</v>
      </c>
      <c r="G146" s="138" t="e">
        <f t="shared" si="162"/>
        <v>#DIV/0!</v>
      </c>
      <c r="H146" s="138" t="e">
        <f t="shared" si="162"/>
        <v>#DIV/0!</v>
      </c>
      <c r="I146" s="138" t="e">
        <f t="shared" si="162"/>
        <v>#DIV/0!</v>
      </c>
      <c r="J146" s="138" t="e">
        <f t="shared" si="162"/>
        <v>#DIV/0!</v>
      </c>
      <c r="L146" s="138">
        <f>+SUM(L138:L145)</f>
        <v>0</v>
      </c>
      <c r="M146" s="138" t="e">
        <f t="shared" ref="M146" si="163">+SUM(M138:M145)</f>
        <v>#DIV/0!</v>
      </c>
      <c r="N146" s="138" t="e">
        <f t="shared" ref="N146" si="164">+SUM(N138:N145)</f>
        <v>#DIV/0!</v>
      </c>
      <c r="O146" s="138" t="e">
        <f t="shared" ref="O146" si="165">+SUM(O138:O145)</f>
        <v>#DIV/0!</v>
      </c>
      <c r="P146" s="138" t="e">
        <f t="shared" ref="P146" si="166">+SUM(P138:P145)</f>
        <v>#DIV/0!</v>
      </c>
      <c r="Q146" s="138" t="e">
        <f t="shared" ref="Q146" si="167">+SUM(Q138:Q145)</f>
        <v>#DIV/0!</v>
      </c>
      <c r="R146" s="138" t="e">
        <f t="shared" ref="R146" si="168">+SUM(R138:R145)</f>
        <v>#DIV/0!</v>
      </c>
      <c r="S146" s="138" t="e">
        <f t="shared" ref="S146" si="169">+SUM(S138:S145)</f>
        <v>#DIV/0!</v>
      </c>
    </row>
    <row r="148" spans="1:19" x14ac:dyDescent="0.35">
      <c r="A148" s="143"/>
      <c r="B148" s="144"/>
      <c r="C148" s="144"/>
      <c r="D148" s="144"/>
      <c r="E148" s="144"/>
      <c r="F148" s="144"/>
      <c r="G148" s="145" t="s">
        <v>375</v>
      </c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</row>
    <row r="150" spans="1:19" x14ac:dyDescent="0.35">
      <c r="A150" s="119" t="s">
        <v>218</v>
      </c>
      <c r="B150" s="4" t="s">
        <v>34</v>
      </c>
      <c r="C150" s="138">
        <f t="shared" ref="C150:J151" si="170">+C30+C38+C46+C54+C62</f>
        <v>0</v>
      </c>
      <c r="D150" s="138">
        <f t="shared" si="170"/>
        <v>0</v>
      </c>
      <c r="E150" s="138">
        <f t="shared" si="170"/>
        <v>0</v>
      </c>
      <c r="F150" s="138">
        <f t="shared" si="170"/>
        <v>0</v>
      </c>
      <c r="G150" s="138">
        <f t="shared" si="170"/>
        <v>0</v>
      </c>
      <c r="H150" s="138">
        <f t="shared" si="170"/>
        <v>0</v>
      </c>
      <c r="I150" s="138">
        <f t="shared" si="170"/>
        <v>0</v>
      </c>
      <c r="J150" s="138">
        <f t="shared" si="170"/>
        <v>0</v>
      </c>
      <c r="L150" s="138">
        <f t="shared" ref="L150:S151" si="171">+L30+L38+L46+L54+L62</f>
        <v>0</v>
      </c>
      <c r="M150" s="138">
        <f t="shared" si="171"/>
        <v>0</v>
      </c>
      <c r="N150" s="138">
        <f t="shared" si="171"/>
        <v>0</v>
      </c>
      <c r="O150" s="138">
        <f t="shared" si="171"/>
        <v>0</v>
      </c>
      <c r="P150" s="138">
        <f t="shared" si="171"/>
        <v>0</v>
      </c>
      <c r="Q150" s="138">
        <f t="shared" si="171"/>
        <v>0</v>
      </c>
      <c r="R150" s="138">
        <f t="shared" si="171"/>
        <v>0</v>
      </c>
      <c r="S150" s="138">
        <f t="shared" si="171"/>
        <v>0</v>
      </c>
    </row>
    <row r="151" spans="1:19" x14ac:dyDescent="0.35">
      <c r="A151" s="137" t="s">
        <v>219</v>
      </c>
      <c r="B151" s="5" t="s">
        <v>41</v>
      </c>
      <c r="C151" s="139">
        <f t="shared" si="170"/>
        <v>0</v>
      </c>
      <c r="D151" s="139">
        <f t="shared" si="170"/>
        <v>0</v>
      </c>
      <c r="E151" s="139">
        <f t="shared" si="170"/>
        <v>0</v>
      </c>
      <c r="F151" s="139">
        <f t="shared" si="170"/>
        <v>0</v>
      </c>
      <c r="G151" s="139">
        <f t="shared" si="170"/>
        <v>0</v>
      </c>
      <c r="H151" s="139">
        <f t="shared" si="170"/>
        <v>0</v>
      </c>
      <c r="I151" s="139">
        <f t="shared" si="170"/>
        <v>0</v>
      </c>
      <c r="J151" s="139">
        <f t="shared" si="170"/>
        <v>0</v>
      </c>
      <c r="L151" s="139">
        <f t="shared" si="171"/>
        <v>0</v>
      </c>
      <c r="M151" s="139">
        <f t="shared" si="171"/>
        <v>0</v>
      </c>
      <c r="N151" s="139">
        <f t="shared" si="171"/>
        <v>0</v>
      </c>
      <c r="O151" s="139">
        <f t="shared" si="171"/>
        <v>0</v>
      </c>
      <c r="P151" s="139">
        <f t="shared" si="171"/>
        <v>0</v>
      </c>
      <c r="Q151" s="139">
        <f t="shared" si="171"/>
        <v>0</v>
      </c>
      <c r="R151" s="139">
        <f t="shared" si="171"/>
        <v>0</v>
      </c>
      <c r="S151" s="139">
        <f t="shared" si="171"/>
        <v>0</v>
      </c>
    </row>
    <row r="152" spans="1:19" x14ac:dyDescent="0.35">
      <c r="A152" s="119" t="s">
        <v>250</v>
      </c>
      <c r="B152" s="4" t="s">
        <v>244</v>
      </c>
      <c r="C152" s="138">
        <f t="shared" ref="C152:J152" si="172">+C34+C42+C50+C58+C66</f>
        <v>0</v>
      </c>
      <c r="D152" s="138">
        <f t="shared" si="172"/>
        <v>0</v>
      </c>
      <c r="E152" s="138">
        <f t="shared" si="172"/>
        <v>0</v>
      </c>
      <c r="F152" s="138">
        <f t="shared" si="172"/>
        <v>0</v>
      </c>
      <c r="G152" s="138">
        <f t="shared" si="172"/>
        <v>0</v>
      </c>
      <c r="H152" s="138">
        <f t="shared" si="172"/>
        <v>0</v>
      </c>
      <c r="I152" s="138">
        <f t="shared" si="172"/>
        <v>0</v>
      </c>
      <c r="J152" s="138">
        <f t="shared" si="172"/>
        <v>0</v>
      </c>
      <c r="L152" s="138">
        <f t="shared" ref="L152:S152" si="173">+L34+L42+L50+L58+L66</f>
        <v>0</v>
      </c>
      <c r="M152" s="138">
        <f t="shared" si="173"/>
        <v>0</v>
      </c>
      <c r="N152" s="138">
        <f t="shared" si="173"/>
        <v>0</v>
      </c>
      <c r="O152" s="138">
        <f t="shared" si="173"/>
        <v>0</v>
      </c>
      <c r="P152" s="138">
        <f t="shared" si="173"/>
        <v>0</v>
      </c>
      <c r="Q152" s="138">
        <f t="shared" si="173"/>
        <v>0</v>
      </c>
      <c r="R152" s="138">
        <f t="shared" si="173"/>
        <v>0</v>
      </c>
      <c r="S152" s="138">
        <f t="shared" si="173"/>
        <v>0</v>
      </c>
    </row>
    <row r="153" spans="1:19" x14ac:dyDescent="0.35">
      <c r="A153" s="137" t="s">
        <v>251</v>
      </c>
      <c r="B153" s="5" t="s">
        <v>181</v>
      </c>
      <c r="C153" s="139">
        <f>+C36+C44+C52++C60+C68</f>
        <v>0</v>
      </c>
      <c r="D153" s="139">
        <f>+D36+D44+D52++D60+D68</f>
        <v>0</v>
      </c>
      <c r="E153" s="139">
        <f t="shared" ref="E153:J153" si="174">+E36+E44+E52++E60+E68</f>
        <v>0</v>
      </c>
      <c r="F153" s="139">
        <f t="shared" si="174"/>
        <v>0</v>
      </c>
      <c r="G153" s="139">
        <f t="shared" si="174"/>
        <v>0</v>
      </c>
      <c r="H153" s="139">
        <f t="shared" si="174"/>
        <v>0</v>
      </c>
      <c r="I153" s="139">
        <f t="shared" si="174"/>
        <v>0</v>
      </c>
      <c r="J153" s="139">
        <f t="shared" si="174"/>
        <v>0</v>
      </c>
      <c r="L153" s="139">
        <f>+L36+L44+L52++L60+L68</f>
        <v>0</v>
      </c>
      <c r="M153" s="139">
        <f t="shared" ref="M153:S153" si="175">+M36+M44+M52++M60+M68</f>
        <v>0</v>
      </c>
      <c r="N153" s="139">
        <f t="shared" si="175"/>
        <v>0</v>
      </c>
      <c r="O153" s="139">
        <f t="shared" si="175"/>
        <v>0</v>
      </c>
      <c r="P153" s="139">
        <f t="shared" si="175"/>
        <v>0</v>
      </c>
      <c r="Q153" s="139">
        <f t="shared" si="175"/>
        <v>0</v>
      </c>
      <c r="R153" s="139">
        <f t="shared" si="175"/>
        <v>0</v>
      </c>
      <c r="S153" s="139">
        <f t="shared" si="175"/>
        <v>0</v>
      </c>
    </row>
    <row r="154" spans="1:19" x14ac:dyDescent="0.35">
      <c r="A154" s="119" t="s">
        <v>220</v>
      </c>
      <c r="B154" s="4" t="s">
        <v>376</v>
      </c>
      <c r="C154" s="138">
        <f>+SUM(C150:C153)</f>
        <v>0</v>
      </c>
      <c r="D154" s="138">
        <f t="shared" ref="D154:J154" si="176">+SUM(D150:D153)</f>
        <v>0</v>
      </c>
      <c r="E154" s="138">
        <f t="shared" si="176"/>
        <v>0</v>
      </c>
      <c r="F154" s="138">
        <f t="shared" si="176"/>
        <v>0</v>
      </c>
      <c r="G154" s="138">
        <f t="shared" si="176"/>
        <v>0</v>
      </c>
      <c r="H154" s="138">
        <f t="shared" si="176"/>
        <v>0</v>
      </c>
      <c r="I154" s="138">
        <f t="shared" si="176"/>
        <v>0</v>
      </c>
      <c r="J154" s="138">
        <f t="shared" si="176"/>
        <v>0</v>
      </c>
      <c r="L154" s="138">
        <f>+SUM(L150:L153)</f>
        <v>0</v>
      </c>
      <c r="M154" s="138">
        <f t="shared" ref="M154" si="177">+SUM(M150:M153)</f>
        <v>0</v>
      </c>
      <c r="N154" s="138">
        <f t="shared" ref="N154" si="178">+SUM(N150:N153)</f>
        <v>0</v>
      </c>
      <c r="O154" s="138">
        <f t="shared" ref="O154" si="179">+SUM(O150:O153)</f>
        <v>0</v>
      </c>
      <c r="P154" s="138">
        <f t="shared" ref="P154" si="180">+SUM(P150:P153)</f>
        <v>0</v>
      </c>
      <c r="Q154" s="138">
        <f t="shared" ref="Q154" si="181">+SUM(Q150:Q153)</f>
        <v>0</v>
      </c>
      <c r="R154" s="138">
        <f t="shared" ref="R154" si="182">+SUM(R150:R153)</f>
        <v>0</v>
      </c>
      <c r="S154" s="138">
        <f t="shared" ref="S154" si="183">+SUM(S150:S153)</f>
        <v>0</v>
      </c>
    </row>
    <row r="156" spans="1:19" x14ac:dyDescent="0.35">
      <c r="A156" s="143"/>
      <c r="B156" s="144"/>
      <c r="C156" s="144"/>
      <c r="D156" s="144"/>
      <c r="E156" s="144"/>
      <c r="F156" s="144"/>
      <c r="G156" s="145" t="s">
        <v>377</v>
      </c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</row>
    <row r="158" spans="1:19" x14ac:dyDescent="0.35">
      <c r="A158" s="119" t="s">
        <v>121</v>
      </c>
      <c r="B158" s="4" t="s">
        <v>378</v>
      </c>
      <c r="C158" s="138">
        <f>+C73+C77+C75</f>
        <v>0</v>
      </c>
      <c r="D158" s="138">
        <f t="shared" ref="D158:J158" si="184">+D73+D77+D75</f>
        <v>0</v>
      </c>
      <c r="E158" s="138">
        <f t="shared" si="184"/>
        <v>0</v>
      </c>
      <c r="F158" s="138">
        <f t="shared" si="184"/>
        <v>0</v>
      </c>
      <c r="G158" s="138">
        <f t="shared" si="184"/>
        <v>0</v>
      </c>
      <c r="H158" s="138">
        <f t="shared" si="184"/>
        <v>0</v>
      </c>
      <c r="I158" s="138">
        <f t="shared" si="184"/>
        <v>0</v>
      </c>
      <c r="J158" s="138">
        <f t="shared" si="184"/>
        <v>0</v>
      </c>
      <c r="L158" s="138">
        <f t="shared" ref="L158:S158" si="185">+L73+L77+L75</f>
        <v>0</v>
      </c>
      <c r="M158" s="138">
        <f t="shared" si="185"/>
        <v>0</v>
      </c>
      <c r="N158" s="138">
        <f t="shared" si="185"/>
        <v>0</v>
      </c>
      <c r="O158" s="138">
        <f t="shared" si="185"/>
        <v>0</v>
      </c>
      <c r="P158" s="138">
        <f t="shared" si="185"/>
        <v>0</v>
      </c>
      <c r="Q158" s="138">
        <f t="shared" si="185"/>
        <v>0</v>
      </c>
      <c r="R158" s="138">
        <f t="shared" si="185"/>
        <v>0</v>
      </c>
      <c r="S158" s="138">
        <f t="shared" si="185"/>
        <v>0</v>
      </c>
    </row>
    <row r="160" spans="1:19" x14ac:dyDescent="0.35">
      <c r="A160" s="143"/>
      <c r="B160" s="144"/>
      <c r="C160" s="144"/>
      <c r="D160" s="144"/>
      <c r="E160" s="144"/>
      <c r="F160" s="144"/>
      <c r="G160" s="145" t="s">
        <v>240</v>
      </c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</row>
    <row r="162" spans="1:19" x14ac:dyDescent="0.35">
      <c r="A162" s="119" t="s">
        <v>299</v>
      </c>
      <c r="B162" s="4" t="s">
        <v>421</v>
      </c>
      <c r="C162" s="138">
        <f>+C87</f>
        <v>0</v>
      </c>
      <c r="D162" s="138">
        <f t="shared" ref="D162:S162" si="186">+D87</f>
        <v>0</v>
      </c>
      <c r="E162" s="138">
        <f t="shared" si="186"/>
        <v>0</v>
      </c>
      <c r="F162" s="138">
        <f t="shared" si="186"/>
        <v>0</v>
      </c>
      <c r="G162" s="138">
        <f t="shared" si="186"/>
        <v>0</v>
      </c>
      <c r="H162" s="138">
        <f t="shared" si="186"/>
        <v>0</v>
      </c>
      <c r="I162" s="138">
        <f t="shared" si="186"/>
        <v>0</v>
      </c>
      <c r="J162" s="138">
        <f t="shared" si="186"/>
        <v>0</v>
      </c>
      <c r="L162" s="138">
        <f t="shared" si="186"/>
        <v>0</v>
      </c>
      <c r="M162" s="138">
        <f t="shared" si="186"/>
        <v>0</v>
      </c>
      <c r="N162" s="138">
        <f t="shared" si="186"/>
        <v>0</v>
      </c>
      <c r="O162" s="138">
        <f t="shared" si="186"/>
        <v>0</v>
      </c>
      <c r="P162" s="138">
        <f t="shared" si="186"/>
        <v>0</v>
      </c>
      <c r="Q162" s="138">
        <f t="shared" si="186"/>
        <v>0</v>
      </c>
      <c r="R162" s="138">
        <f t="shared" si="186"/>
        <v>0</v>
      </c>
      <c r="S162" s="138">
        <f t="shared" si="186"/>
        <v>0</v>
      </c>
    </row>
    <row r="164" spans="1:19" x14ac:dyDescent="0.35">
      <c r="A164" s="119" t="s">
        <v>122</v>
      </c>
      <c r="B164" s="4" t="s">
        <v>221</v>
      </c>
      <c r="C164" s="138">
        <f>+C89+C91</f>
        <v>0</v>
      </c>
      <c r="D164" s="138">
        <f t="shared" ref="D164:J164" si="187">+D89+D91</f>
        <v>0</v>
      </c>
      <c r="E164" s="138">
        <f t="shared" si="187"/>
        <v>0</v>
      </c>
      <c r="F164" s="138">
        <f t="shared" si="187"/>
        <v>0</v>
      </c>
      <c r="G164" s="138">
        <f t="shared" si="187"/>
        <v>0</v>
      </c>
      <c r="H164" s="138">
        <f t="shared" si="187"/>
        <v>0</v>
      </c>
      <c r="I164" s="138">
        <f t="shared" si="187"/>
        <v>0</v>
      </c>
      <c r="J164" s="138">
        <f t="shared" si="187"/>
        <v>0</v>
      </c>
      <c r="L164" s="138">
        <f>+L89+L91</f>
        <v>0</v>
      </c>
      <c r="M164" s="138">
        <f t="shared" ref="M164:S164" si="188">+M89+M91</f>
        <v>0</v>
      </c>
      <c r="N164" s="138">
        <f t="shared" si="188"/>
        <v>0</v>
      </c>
      <c r="O164" s="138">
        <f t="shared" si="188"/>
        <v>0</v>
      </c>
      <c r="P164" s="138">
        <f t="shared" si="188"/>
        <v>0</v>
      </c>
      <c r="Q164" s="138">
        <f t="shared" si="188"/>
        <v>0</v>
      </c>
      <c r="R164" s="138">
        <f t="shared" si="188"/>
        <v>0</v>
      </c>
      <c r="S164" s="138">
        <f t="shared" si="188"/>
        <v>0</v>
      </c>
    </row>
    <row r="166" spans="1:19" x14ac:dyDescent="0.35">
      <c r="A166" s="119" t="s">
        <v>125</v>
      </c>
      <c r="B166" s="4" t="s">
        <v>126</v>
      </c>
      <c r="C166" s="138">
        <f>+C93</f>
        <v>0</v>
      </c>
      <c r="D166" s="138">
        <f t="shared" ref="D166:J166" si="189">+D93</f>
        <v>0</v>
      </c>
      <c r="E166" s="138">
        <f t="shared" si="189"/>
        <v>0</v>
      </c>
      <c r="F166" s="138">
        <f t="shared" si="189"/>
        <v>0</v>
      </c>
      <c r="G166" s="138">
        <f t="shared" si="189"/>
        <v>0</v>
      </c>
      <c r="H166" s="138">
        <f t="shared" si="189"/>
        <v>0</v>
      </c>
      <c r="I166" s="138">
        <f t="shared" si="189"/>
        <v>0</v>
      </c>
      <c r="J166" s="138">
        <f t="shared" si="189"/>
        <v>0</v>
      </c>
      <c r="L166" s="138">
        <f>+L93</f>
        <v>0</v>
      </c>
      <c r="M166" s="138">
        <f t="shared" ref="M166:S166" si="190">+M93</f>
        <v>0</v>
      </c>
      <c r="N166" s="138">
        <f t="shared" si="190"/>
        <v>0</v>
      </c>
      <c r="O166" s="138">
        <f t="shared" si="190"/>
        <v>0</v>
      </c>
      <c r="P166" s="138">
        <f t="shared" si="190"/>
        <v>0</v>
      </c>
      <c r="Q166" s="138">
        <f t="shared" si="190"/>
        <v>0</v>
      </c>
      <c r="R166" s="138">
        <f t="shared" si="190"/>
        <v>0</v>
      </c>
      <c r="S166" s="138">
        <f t="shared" si="190"/>
        <v>0</v>
      </c>
    </row>
    <row r="168" spans="1:19" x14ac:dyDescent="0.35">
      <c r="A168" s="119" t="s">
        <v>130</v>
      </c>
      <c r="B168" s="4" t="s">
        <v>423</v>
      </c>
      <c r="C168" s="138">
        <f>+C85-C81</f>
        <v>0</v>
      </c>
      <c r="D168" s="138">
        <f t="shared" ref="D168:J168" si="191">+D85-D81</f>
        <v>0</v>
      </c>
      <c r="E168" s="138">
        <f t="shared" si="191"/>
        <v>0</v>
      </c>
      <c r="F168" s="138" t="e">
        <f t="shared" si="191"/>
        <v>#DIV/0!</v>
      </c>
      <c r="G168" s="138" t="e">
        <f t="shared" si="191"/>
        <v>#DIV/0!</v>
      </c>
      <c r="H168" s="138" t="e">
        <f t="shared" si="191"/>
        <v>#DIV/0!</v>
      </c>
      <c r="I168" s="138" t="e">
        <f t="shared" si="191"/>
        <v>#DIV/0!</v>
      </c>
      <c r="J168" s="138" t="e">
        <f t="shared" si="191"/>
        <v>#DIV/0!</v>
      </c>
      <c r="L168" s="138">
        <f>+L85-L81</f>
        <v>0</v>
      </c>
      <c r="M168" s="138">
        <f>+M85-M81</f>
        <v>0</v>
      </c>
      <c r="N168" s="138">
        <f t="shared" ref="N168:S168" si="192">+N85-N81</f>
        <v>0</v>
      </c>
      <c r="O168" s="138" t="e">
        <f t="shared" si="192"/>
        <v>#DIV/0!</v>
      </c>
      <c r="P168" s="138" t="e">
        <f t="shared" si="192"/>
        <v>#DIV/0!</v>
      </c>
      <c r="Q168" s="138" t="e">
        <f t="shared" si="192"/>
        <v>#DIV/0!</v>
      </c>
      <c r="R168" s="138" t="e">
        <f t="shared" si="192"/>
        <v>#DIV/0!</v>
      </c>
      <c r="S168" s="138" t="e">
        <f t="shared" si="192"/>
        <v>#DIV/0!</v>
      </c>
    </row>
    <row r="170" spans="1:19" s="154" customFormat="1" x14ac:dyDescent="0.35">
      <c r="A170" s="151" t="s">
        <v>301</v>
      </c>
      <c r="B170" s="152" t="s">
        <v>302</v>
      </c>
      <c r="C170" s="153">
        <f t="shared" ref="C170:D170" si="193">+C146+C154+C158+C162+C164+C166+C168-C79</f>
        <v>0</v>
      </c>
      <c r="D170" s="153" t="e">
        <f t="shared" si="193"/>
        <v>#DIV/0!</v>
      </c>
      <c r="E170" s="153" t="e">
        <f>+E146+E154+E158+E162+E164+E166+E168-E79</f>
        <v>#DIV/0!</v>
      </c>
      <c r="F170" s="155" t="e">
        <f>+F146+F154+F158+F162+F164+F166+F168-F95</f>
        <v>#DIV/0!</v>
      </c>
      <c r="G170" s="155" t="e">
        <f t="shared" ref="G170:J170" si="194">+G146+G154+G158+G162+G164+G166+G168-G95</f>
        <v>#DIV/0!</v>
      </c>
      <c r="H170" s="155" t="e">
        <f t="shared" si="194"/>
        <v>#DIV/0!</v>
      </c>
      <c r="I170" s="155" t="e">
        <f t="shared" si="194"/>
        <v>#DIV/0!</v>
      </c>
      <c r="J170" s="155" t="e">
        <f t="shared" si="194"/>
        <v>#DIV/0!</v>
      </c>
      <c r="L170" s="153">
        <f t="shared" ref="L170:M170" si="195">+L146+L154+L158+L162+L164+L166+L168-L79</f>
        <v>0</v>
      </c>
      <c r="M170" s="153" t="e">
        <f t="shared" si="195"/>
        <v>#DIV/0!</v>
      </c>
      <c r="N170" s="153" t="e">
        <f>+N146+N154+N158+N162+N164+N166+N168-N79</f>
        <v>#DIV/0!</v>
      </c>
      <c r="O170" s="155" t="e">
        <f>+O146+O154+O158+O162+O164+O166+O168-O95</f>
        <v>#DIV/0!</v>
      </c>
      <c r="P170" s="155" t="e">
        <f t="shared" ref="P170:S170" si="196">+P146+P154+P158+P162+P164+P166+P168-P95</f>
        <v>#DIV/0!</v>
      </c>
      <c r="Q170" s="155" t="e">
        <f t="shared" si="196"/>
        <v>#DIV/0!</v>
      </c>
      <c r="R170" s="155" t="e">
        <f t="shared" si="196"/>
        <v>#DIV/0!</v>
      </c>
      <c r="S170" s="155" t="e">
        <f t="shared" si="196"/>
        <v>#DIV/0!</v>
      </c>
    </row>
    <row r="172" spans="1:19" x14ac:dyDescent="0.35">
      <c r="A172" s="135"/>
      <c r="B172" s="136"/>
      <c r="C172" s="136"/>
      <c r="D172" s="136"/>
      <c r="E172" s="136"/>
      <c r="F172" s="136"/>
      <c r="G172" s="142" t="s">
        <v>222</v>
      </c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</row>
    <row r="173" spans="1:19" x14ac:dyDescent="0.35">
      <c r="A173"/>
    </row>
    <row r="174" spans="1:19" x14ac:dyDescent="0.35">
      <c r="A174" s="119" t="s">
        <v>223</v>
      </c>
      <c r="B174" s="4" t="s">
        <v>373</v>
      </c>
      <c r="C174" s="138" t="e">
        <f>+C146/C$97</f>
        <v>#DIV/0!</v>
      </c>
      <c r="D174" s="138" t="e">
        <f t="shared" ref="D174:J174" si="197">+D146/D$97</f>
        <v>#DIV/0!</v>
      </c>
      <c r="E174" s="138" t="e">
        <f t="shared" si="197"/>
        <v>#DIV/0!</v>
      </c>
      <c r="F174" s="138" t="e">
        <f t="shared" si="197"/>
        <v>#DIV/0!</v>
      </c>
      <c r="G174" s="138" t="e">
        <f t="shared" si="197"/>
        <v>#DIV/0!</v>
      </c>
      <c r="H174" s="138" t="e">
        <f t="shared" si="197"/>
        <v>#DIV/0!</v>
      </c>
      <c r="I174" s="138" t="e">
        <f t="shared" si="197"/>
        <v>#DIV/0!</v>
      </c>
      <c r="J174" s="138" t="e">
        <f t="shared" si="197"/>
        <v>#DIV/0!</v>
      </c>
      <c r="L174" s="138" t="e">
        <f>+L146/L$97</f>
        <v>#DIV/0!</v>
      </c>
      <c r="M174" s="138" t="e">
        <f t="shared" ref="M174:S174" si="198">+M146/M$97</f>
        <v>#DIV/0!</v>
      </c>
      <c r="N174" s="138" t="e">
        <f t="shared" si="198"/>
        <v>#DIV/0!</v>
      </c>
      <c r="O174" s="138" t="e">
        <f t="shared" si="198"/>
        <v>#DIV/0!</v>
      </c>
      <c r="P174" s="138" t="e">
        <f t="shared" si="198"/>
        <v>#DIV/0!</v>
      </c>
      <c r="Q174" s="138" t="e">
        <f t="shared" si="198"/>
        <v>#DIV/0!</v>
      </c>
      <c r="R174" s="138" t="e">
        <f t="shared" si="198"/>
        <v>#DIV/0!</v>
      </c>
      <c r="S174" s="138" t="e">
        <f t="shared" si="198"/>
        <v>#DIV/0!</v>
      </c>
    </row>
    <row r="175" spans="1:19" x14ac:dyDescent="0.35">
      <c r="A175" s="137" t="s">
        <v>224</v>
      </c>
      <c r="B175" s="5" t="s">
        <v>375</v>
      </c>
      <c r="C175" s="139" t="e">
        <f>+C154/C$97</f>
        <v>#DIV/0!</v>
      </c>
      <c r="D175" s="139" t="e">
        <f t="shared" ref="D175:J175" si="199">+D154/D$97</f>
        <v>#DIV/0!</v>
      </c>
      <c r="E175" s="139" t="e">
        <f t="shared" si="199"/>
        <v>#DIV/0!</v>
      </c>
      <c r="F175" s="139" t="e">
        <f t="shared" si="199"/>
        <v>#DIV/0!</v>
      </c>
      <c r="G175" s="139" t="e">
        <f t="shared" si="199"/>
        <v>#DIV/0!</v>
      </c>
      <c r="H175" s="139" t="e">
        <f t="shared" si="199"/>
        <v>#DIV/0!</v>
      </c>
      <c r="I175" s="139" t="e">
        <f t="shared" si="199"/>
        <v>#DIV/0!</v>
      </c>
      <c r="J175" s="139" t="e">
        <f t="shared" si="199"/>
        <v>#DIV/0!</v>
      </c>
      <c r="L175" s="139" t="e">
        <f>+L154/L$97</f>
        <v>#DIV/0!</v>
      </c>
      <c r="M175" s="139" t="e">
        <f t="shared" ref="M175:S175" si="200">+M154/M$97</f>
        <v>#DIV/0!</v>
      </c>
      <c r="N175" s="139" t="e">
        <f t="shared" si="200"/>
        <v>#DIV/0!</v>
      </c>
      <c r="O175" s="139" t="e">
        <f t="shared" si="200"/>
        <v>#DIV/0!</v>
      </c>
      <c r="P175" s="139" t="e">
        <f t="shared" si="200"/>
        <v>#DIV/0!</v>
      </c>
      <c r="Q175" s="139" t="e">
        <f t="shared" si="200"/>
        <v>#DIV/0!</v>
      </c>
      <c r="R175" s="139" t="e">
        <f t="shared" si="200"/>
        <v>#DIV/0!</v>
      </c>
      <c r="S175" s="139" t="e">
        <f t="shared" si="200"/>
        <v>#DIV/0!</v>
      </c>
    </row>
    <row r="176" spans="1:19" x14ac:dyDescent="0.35">
      <c r="A176" s="119" t="s">
        <v>225</v>
      </c>
      <c r="B176" s="4" t="s">
        <v>377</v>
      </c>
      <c r="C176" s="138" t="e">
        <f>+C158/C$97</f>
        <v>#DIV/0!</v>
      </c>
      <c r="D176" s="138" t="e">
        <f t="shared" ref="D176:J176" si="201">+D158/D$97</f>
        <v>#DIV/0!</v>
      </c>
      <c r="E176" s="138" t="e">
        <f t="shared" si="201"/>
        <v>#DIV/0!</v>
      </c>
      <c r="F176" s="138" t="e">
        <f t="shared" si="201"/>
        <v>#DIV/0!</v>
      </c>
      <c r="G176" s="138" t="e">
        <f t="shared" si="201"/>
        <v>#DIV/0!</v>
      </c>
      <c r="H176" s="138" t="e">
        <f t="shared" si="201"/>
        <v>#DIV/0!</v>
      </c>
      <c r="I176" s="138" t="e">
        <f t="shared" si="201"/>
        <v>#DIV/0!</v>
      </c>
      <c r="J176" s="138" t="e">
        <f t="shared" si="201"/>
        <v>#DIV/0!</v>
      </c>
      <c r="L176" s="138" t="e">
        <f>+L158/L$97</f>
        <v>#DIV/0!</v>
      </c>
      <c r="M176" s="138" t="e">
        <f t="shared" ref="M176:S176" si="202">+M158/M$97</f>
        <v>#DIV/0!</v>
      </c>
      <c r="N176" s="138" t="e">
        <f t="shared" si="202"/>
        <v>#DIV/0!</v>
      </c>
      <c r="O176" s="138" t="e">
        <f t="shared" si="202"/>
        <v>#DIV/0!</v>
      </c>
      <c r="P176" s="138" t="e">
        <f t="shared" si="202"/>
        <v>#DIV/0!</v>
      </c>
      <c r="Q176" s="138" t="e">
        <f t="shared" si="202"/>
        <v>#DIV/0!</v>
      </c>
      <c r="R176" s="138" t="e">
        <f t="shared" si="202"/>
        <v>#DIV/0!</v>
      </c>
      <c r="S176" s="138" t="e">
        <f t="shared" si="202"/>
        <v>#DIV/0!</v>
      </c>
    </row>
    <row r="177" spans="1:21" x14ac:dyDescent="0.35">
      <c r="A177" s="137" t="s">
        <v>300</v>
      </c>
      <c r="B177" s="5" t="s">
        <v>379</v>
      </c>
      <c r="C177" s="139" t="e">
        <f>+C162/C$97</f>
        <v>#DIV/0!</v>
      </c>
      <c r="D177" s="139" t="e">
        <f t="shared" ref="D177:J177" si="203">+D162/D$97</f>
        <v>#DIV/0!</v>
      </c>
      <c r="E177" s="139" t="e">
        <f t="shared" si="203"/>
        <v>#DIV/0!</v>
      </c>
      <c r="F177" s="139" t="e">
        <f t="shared" si="203"/>
        <v>#DIV/0!</v>
      </c>
      <c r="G177" s="139" t="e">
        <f t="shared" si="203"/>
        <v>#DIV/0!</v>
      </c>
      <c r="H177" s="139" t="e">
        <f t="shared" si="203"/>
        <v>#DIV/0!</v>
      </c>
      <c r="I177" s="139" t="e">
        <f t="shared" si="203"/>
        <v>#DIV/0!</v>
      </c>
      <c r="J177" s="139" t="e">
        <f t="shared" si="203"/>
        <v>#DIV/0!</v>
      </c>
      <c r="L177" s="139" t="e">
        <f>+L162/L$97</f>
        <v>#DIV/0!</v>
      </c>
      <c r="M177" s="139" t="e">
        <f t="shared" ref="M177:S177" si="204">+M162/M$97</f>
        <v>#DIV/0!</v>
      </c>
      <c r="N177" s="139" t="e">
        <f t="shared" si="204"/>
        <v>#DIV/0!</v>
      </c>
      <c r="O177" s="139" t="e">
        <f t="shared" si="204"/>
        <v>#DIV/0!</v>
      </c>
      <c r="P177" s="139" t="e">
        <f t="shared" si="204"/>
        <v>#DIV/0!</v>
      </c>
      <c r="Q177" s="139" t="e">
        <f t="shared" si="204"/>
        <v>#DIV/0!</v>
      </c>
      <c r="R177" s="139" t="e">
        <f t="shared" si="204"/>
        <v>#DIV/0!</v>
      </c>
      <c r="S177" s="139" t="e">
        <f t="shared" si="204"/>
        <v>#DIV/0!</v>
      </c>
    </row>
    <row r="178" spans="1:21" x14ac:dyDescent="0.35">
      <c r="A178" s="119" t="s">
        <v>227</v>
      </c>
      <c r="B178" s="4" t="s">
        <v>380</v>
      </c>
      <c r="C178" s="138" t="e">
        <f>+C164/C$97</f>
        <v>#DIV/0!</v>
      </c>
      <c r="D178" s="138" t="e">
        <f t="shared" ref="D178:J178" si="205">+D164/D$97</f>
        <v>#DIV/0!</v>
      </c>
      <c r="E178" s="138" t="e">
        <f t="shared" si="205"/>
        <v>#DIV/0!</v>
      </c>
      <c r="F178" s="138" t="e">
        <f t="shared" si="205"/>
        <v>#DIV/0!</v>
      </c>
      <c r="G178" s="138" t="e">
        <f t="shared" si="205"/>
        <v>#DIV/0!</v>
      </c>
      <c r="H178" s="138" t="e">
        <f t="shared" si="205"/>
        <v>#DIV/0!</v>
      </c>
      <c r="I178" s="138" t="e">
        <f t="shared" si="205"/>
        <v>#DIV/0!</v>
      </c>
      <c r="J178" s="138" t="e">
        <f t="shared" si="205"/>
        <v>#DIV/0!</v>
      </c>
      <c r="L178" s="138" t="e">
        <f>+L164/L$97</f>
        <v>#DIV/0!</v>
      </c>
      <c r="M178" s="138" t="e">
        <f t="shared" ref="M178:S178" si="206">+M164/M$97</f>
        <v>#DIV/0!</v>
      </c>
      <c r="N178" s="138" t="e">
        <f t="shared" si="206"/>
        <v>#DIV/0!</v>
      </c>
      <c r="O178" s="138" t="e">
        <f t="shared" si="206"/>
        <v>#DIV/0!</v>
      </c>
      <c r="P178" s="138" t="e">
        <f t="shared" si="206"/>
        <v>#DIV/0!</v>
      </c>
      <c r="Q178" s="138" t="e">
        <f t="shared" si="206"/>
        <v>#DIV/0!</v>
      </c>
      <c r="R178" s="138" t="e">
        <f t="shared" si="206"/>
        <v>#DIV/0!</v>
      </c>
      <c r="S178" s="138" t="e">
        <f t="shared" si="206"/>
        <v>#DIV/0!</v>
      </c>
    </row>
    <row r="179" spans="1:21" x14ac:dyDescent="0.35">
      <c r="A179" s="137" t="s">
        <v>226</v>
      </c>
      <c r="B179" s="5" t="s">
        <v>381</v>
      </c>
      <c r="C179" s="139" t="e">
        <f>+C166/C$97</f>
        <v>#DIV/0!</v>
      </c>
      <c r="D179" s="139" t="e">
        <f t="shared" ref="D179:J179" si="207">+D166/D$97</f>
        <v>#DIV/0!</v>
      </c>
      <c r="E179" s="139" t="e">
        <f t="shared" si="207"/>
        <v>#DIV/0!</v>
      </c>
      <c r="F179" s="139" t="e">
        <f t="shared" si="207"/>
        <v>#DIV/0!</v>
      </c>
      <c r="G179" s="139" t="e">
        <f t="shared" si="207"/>
        <v>#DIV/0!</v>
      </c>
      <c r="H179" s="139" t="e">
        <f t="shared" si="207"/>
        <v>#DIV/0!</v>
      </c>
      <c r="I179" s="139" t="e">
        <f t="shared" si="207"/>
        <v>#DIV/0!</v>
      </c>
      <c r="J179" s="139" t="e">
        <f t="shared" si="207"/>
        <v>#DIV/0!</v>
      </c>
      <c r="L179" s="139" t="e">
        <f>+L166/L$97</f>
        <v>#DIV/0!</v>
      </c>
      <c r="M179" s="139" t="e">
        <f t="shared" ref="M179:S179" si="208">+M166/M$97</f>
        <v>#DIV/0!</v>
      </c>
      <c r="N179" s="139" t="e">
        <f t="shared" si="208"/>
        <v>#DIV/0!</v>
      </c>
      <c r="O179" s="139" t="e">
        <f t="shared" si="208"/>
        <v>#DIV/0!</v>
      </c>
      <c r="P179" s="139" t="e">
        <f t="shared" si="208"/>
        <v>#DIV/0!</v>
      </c>
      <c r="Q179" s="139" t="e">
        <f t="shared" si="208"/>
        <v>#DIV/0!</v>
      </c>
      <c r="R179" s="139" t="e">
        <f t="shared" si="208"/>
        <v>#DIV/0!</v>
      </c>
      <c r="S179" s="139" t="e">
        <f t="shared" si="208"/>
        <v>#DIV/0!</v>
      </c>
    </row>
    <row r="181" spans="1:21" x14ac:dyDescent="0.35">
      <c r="A181" s="119" t="s">
        <v>228</v>
      </c>
      <c r="B181" s="4" t="s">
        <v>229</v>
      </c>
      <c r="C181" s="150" t="e">
        <f>+(C174+C175+C176)*(1+C83)+C177+C178+C179</f>
        <v>#DIV/0!</v>
      </c>
      <c r="D181" s="150" t="e">
        <f t="shared" ref="D181:J181" si="209">+(D174+D175+D176)*(1+D83)+D177+D178+D179</f>
        <v>#DIV/0!</v>
      </c>
      <c r="E181" s="150" t="e">
        <f t="shared" si="209"/>
        <v>#DIV/0!</v>
      </c>
      <c r="F181" s="150" t="e">
        <f t="shared" si="209"/>
        <v>#DIV/0!</v>
      </c>
      <c r="G181" s="150" t="e">
        <f t="shared" si="209"/>
        <v>#DIV/0!</v>
      </c>
      <c r="H181" s="150" t="e">
        <f t="shared" si="209"/>
        <v>#DIV/0!</v>
      </c>
      <c r="I181" s="150" t="e">
        <f t="shared" si="209"/>
        <v>#DIV/0!</v>
      </c>
      <c r="J181" s="150" t="e">
        <f t="shared" si="209"/>
        <v>#DIV/0!</v>
      </c>
      <c r="L181" s="150" t="e">
        <f>+(L174+L175+L176)*(1+L83)+L177+L178+L179</f>
        <v>#DIV/0!</v>
      </c>
      <c r="M181" s="150" t="e">
        <f t="shared" ref="M181:S181" si="210">+(M174+M175+M176)*(1+M83)+M177+M178+M179</f>
        <v>#DIV/0!</v>
      </c>
      <c r="N181" s="150" t="e">
        <f t="shared" si="210"/>
        <v>#DIV/0!</v>
      </c>
      <c r="O181" s="150" t="e">
        <f t="shared" si="210"/>
        <v>#DIV/0!</v>
      </c>
      <c r="P181" s="150" t="e">
        <f t="shared" si="210"/>
        <v>#DIV/0!</v>
      </c>
      <c r="Q181" s="150" t="e">
        <f t="shared" si="210"/>
        <v>#DIV/0!</v>
      </c>
      <c r="R181" s="150" t="e">
        <f t="shared" si="210"/>
        <v>#DIV/0!</v>
      </c>
      <c r="S181" s="150" t="e">
        <f t="shared" si="210"/>
        <v>#DIV/0!</v>
      </c>
    </row>
    <row r="183" spans="1:21" x14ac:dyDescent="0.35">
      <c r="A183" s="135"/>
      <c r="B183" s="136"/>
      <c r="C183" s="136"/>
      <c r="D183" s="136"/>
      <c r="E183" s="136"/>
      <c r="F183" s="136"/>
      <c r="G183" s="142" t="s">
        <v>241</v>
      </c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</row>
    <row r="184" spans="1:21" ht="13.5" customHeight="1" x14ac:dyDescent="0.35"/>
    <row r="185" spans="1:21" x14ac:dyDescent="0.35">
      <c r="A185" s="137" t="s">
        <v>235</v>
      </c>
      <c r="B185" s="5" t="s">
        <v>238</v>
      </c>
      <c r="C185" s="139">
        <f t="shared" ref="C185:J185" si="211">+C138+C139+C150+C158</f>
        <v>0</v>
      </c>
      <c r="D185" s="139" t="e">
        <f t="shared" si="211"/>
        <v>#DIV/0!</v>
      </c>
      <c r="E185" s="139" t="e">
        <f t="shared" si="211"/>
        <v>#DIV/0!</v>
      </c>
      <c r="F185" s="139" t="e">
        <f t="shared" si="211"/>
        <v>#DIV/0!</v>
      </c>
      <c r="G185" s="139" t="e">
        <f t="shared" si="211"/>
        <v>#DIV/0!</v>
      </c>
      <c r="H185" s="139" t="e">
        <f t="shared" si="211"/>
        <v>#DIV/0!</v>
      </c>
      <c r="I185" s="139" t="e">
        <f t="shared" si="211"/>
        <v>#DIV/0!</v>
      </c>
      <c r="J185" s="139" t="e">
        <f t="shared" si="211"/>
        <v>#DIV/0!</v>
      </c>
      <c r="L185" s="139">
        <f t="shared" ref="L185:S185" si="212">+L138+L139+L150+L158</f>
        <v>0</v>
      </c>
      <c r="M185" s="139" t="e">
        <f t="shared" si="212"/>
        <v>#DIV/0!</v>
      </c>
      <c r="N185" s="139" t="e">
        <f t="shared" si="212"/>
        <v>#DIV/0!</v>
      </c>
      <c r="O185" s="139" t="e">
        <f t="shared" si="212"/>
        <v>#DIV/0!</v>
      </c>
      <c r="P185" s="139" t="e">
        <f t="shared" si="212"/>
        <v>#DIV/0!</v>
      </c>
      <c r="Q185" s="139" t="e">
        <f t="shared" si="212"/>
        <v>#DIV/0!</v>
      </c>
      <c r="R185" s="139" t="e">
        <f t="shared" si="212"/>
        <v>#DIV/0!</v>
      </c>
      <c r="S185" s="139" t="e">
        <f t="shared" si="212"/>
        <v>#DIV/0!</v>
      </c>
    </row>
    <row r="186" spans="1:21" x14ac:dyDescent="0.35">
      <c r="A186" s="119" t="s">
        <v>234</v>
      </c>
      <c r="B186" s="4" t="s">
        <v>237</v>
      </c>
      <c r="C186" s="138">
        <f t="shared" ref="C186:J186" si="213">+C140+C151</f>
        <v>0</v>
      </c>
      <c r="D186" s="138">
        <f t="shared" si="213"/>
        <v>0</v>
      </c>
      <c r="E186" s="138">
        <f t="shared" si="213"/>
        <v>0</v>
      </c>
      <c r="F186" s="138">
        <f t="shared" si="213"/>
        <v>0</v>
      </c>
      <c r="G186" s="138">
        <f t="shared" si="213"/>
        <v>0</v>
      </c>
      <c r="H186" s="138">
        <f t="shared" si="213"/>
        <v>0</v>
      </c>
      <c r="I186" s="138">
        <f t="shared" si="213"/>
        <v>0</v>
      </c>
      <c r="J186" s="138">
        <f t="shared" si="213"/>
        <v>0</v>
      </c>
      <c r="L186" s="138">
        <f t="shared" ref="L186:S186" si="214">+L140+L151</f>
        <v>0</v>
      </c>
      <c r="M186" s="138">
        <f t="shared" si="214"/>
        <v>0</v>
      </c>
      <c r="N186" s="138">
        <f t="shared" si="214"/>
        <v>0</v>
      </c>
      <c r="O186" s="138">
        <f t="shared" si="214"/>
        <v>0</v>
      </c>
      <c r="P186" s="138">
        <f t="shared" si="214"/>
        <v>0</v>
      </c>
      <c r="Q186" s="138">
        <f t="shared" si="214"/>
        <v>0</v>
      </c>
      <c r="R186" s="138">
        <f t="shared" si="214"/>
        <v>0</v>
      </c>
      <c r="S186" s="138">
        <f t="shared" si="214"/>
        <v>0</v>
      </c>
    </row>
    <row r="187" spans="1:21" x14ac:dyDescent="0.35">
      <c r="A187" s="137" t="s">
        <v>236</v>
      </c>
      <c r="B187" s="5" t="s">
        <v>242</v>
      </c>
      <c r="C187" s="139">
        <f t="shared" ref="C187:J187" si="215">+C141+C142+C152+C153</f>
        <v>0</v>
      </c>
      <c r="D187" s="139">
        <f t="shared" si="215"/>
        <v>0</v>
      </c>
      <c r="E187" s="139">
        <f t="shared" si="215"/>
        <v>0</v>
      </c>
      <c r="F187" s="139">
        <f t="shared" si="215"/>
        <v>0</v>
      </c>
      <c r="G187" s="139">
        <f t="shared" si="215"/>
        <v>0</v>
      </c>
      <c r="H187" s="139">
        <f t="shared" si="215"/>
        <v>0</v>
      </c>
      <c r="I187" s="139">
        <f t="shared" si="215"/>
        <v>0</v>
      </c>
      <c r="J187" s="139">
        <f t="shared" si="215"/>
        <v>0</v>
      </c>
      <c r="L187" s="139">
        <f t="shared" ref="L187:S187" si="216">+L141+L142+L152+L153</f>
        <v>0</v>
      </c>
      <c r="M187" s="139">
        <f t="shared" si="216"/>
        <v>0</v>
      </c>
      <c r="N187" s="139">
        <f t="shared" si="216"/>
        <v>0</v>
      </c>
      <c r="O187" s="139">
        <f t="shared" si="216"/>
        <v>0</v>
      </c>
      <c r="P187" s="139">
        <f t="shared" si="216"/>
        <v>0</v>
      </c>
      <c r="Q187" s="139">
        <f t="shared" si="216"/>
        <v>0</v>
      </c>
      <c r="R187" s="139">
        <f t="shared" si="216"/>
        <v>0</v>
      </c>
      <c r="S187" s="139">
        <f t="shared" si="216"/>
        <v>0</v>
      </c>
    </row>
    <row r="188" spans="1:21" x14ac:dyDescent="0.35">
      <c r="A188" s="119" t="s">
        <v>109</v>
      </c>
      <c r="B188" s="4" t="s">
        <v>239</v>
      </c>
      <c r="C188" s="138">
        <f t="shared" ref="C188:J188" si="217">+C143+C144+C145+C164+C166+C162</f>
        <v>0</v>
      </c>
      <c r="D188" s="138">
        <f t="shared" si="217"/>
        <v>0</v>
      </c>
      <c r="E188" s="138">
        <f t="shared" si="217"/>
        <v>0</v>
      </c>
      <c r="F188" s="138">
        <f t="shared" si="217"/>
        <v>0</v>
      </c>
      <c r="G188" s="138">
        <f t="shared" si="217"/>
        <v>0</v>
      </c>
      <c r="H188" s="138">
        <f t="shared" si="217"/>
        <v>0</v>
      </c>
      <c r="I188" s="138">
        <f t="shared" si="217"/>
        <v>0</v>
      </c>
      <c r="J188" s="138">
        <f t="shared" si="217"/>
        <v>0</v>
      </c>
      <c r="L188" s="138">
        <f t="shared" ref="L188:S188" si="218">+L143+L144+L145+L164+L166+L162</f>
        <v>0</v>
      </c>
      <c r="M188" s="138">
        <f t="shared" si="218"/>
        <v>0</v>
      </c>
      <c r="N188" s="138">
        <f t="shared" si="218"/>
        <v>0</v>
      </c>
      <c r="O188" s="138">
        <f t="shared" si="218"/>
        <v>0</v>
      </c>
      <c r="P188" s="138">
        <f t="shared" si="218"/>
        <v>0</v>
      </c>
      <c r="Q188" s="138">
        <f t="shared" si="218"/>
        <v>0</v>
      </c>
      <c r="R188" s="138">
        <f t="shared" si="218"/>
        <v>0</v>
      </c>
      <c r="S188" s="138">
        <f t="shared" si="218"/>
        <v>0</v>
      </c>
    </row>
    <row r="189" spans="1:21" x14ac:dyDescent="0.35">
      <c r="A189" s="137" t="s">
        <v>130</v>
      </c>
      <c r="B189" s="5" t="s">
        <v>423</v>
      </c>
      <c r="C189" s="139">
        <f t="shared" ref="C189:J189" si="219">+C85-C81</f>
        <v>0</v>
      </c>
      <c r="D189" s="139">
        <f t="shared" si="219"/>
        <v>0</v>
      </c>
      <c r="E189" s="139">
        <f t="shared" si="219"/>
        <v>0</v>
      </c>
      <c r="F189" s="139" t="e">
        <f t="shared" si="219"/>
        <v>#DIV/0!</v>
      </c>
      <c r="G189" s="139" t="e">
        <f t="shared" si="219"/>
        <v>#DIV/0!</v>
      </c>
      <c r="H189" s="139" t="e">
        <f t="shared" si="219"/>
        <v>#DIV/0!</v>
      </c>
      <c r="I189" s="139" t="e">
        <f t="shared" si="219"/>
        <v>#DIV/0!</v>
      </c>
      <c r="J189" s="139" t="e">
        <f t="shared" si="219"/>
        <v>#DIV/0!</v>
      </c>
      <c r="L189" s="139">
        <f t="shared" ref="L189:S189" si="220">+L85-L81</f>
        <v>0</v>
      </c>
      <c r="M189" s="139">
        <f t="shared" si="220"/>
        <v>0</v>
      </c>
      <c r="N189" s="139">
        <f t="shared" si="220"/>
        <v>0</v>
      </c>
      <c r="O189" s="139" t="e">
        <f t="shared" si="220"/>
        <v>#DIV/0!</v>
      </c>
      <c r="P189" s="139" t="e">
        <f t="shared" si="220"/>
        <v>#DIV/0!</v>
      </c>
      <c r="Q189" s="139" t="e">
        <f t="shared" si="220"/>
        <v>#DIV/0!</v>
      </c>
      <c r="R189" s="139" t="e">
        <f t="shared" si="220"/>
        <v>#DIV/0!</v>
      </c>
      <c r="S189" s="139" t="e">
        <f t="shared" si="220"/>
        <v>#DIV/0!</v>
      </c>
    </row>
    <row r="191" spans="1:21" s="154" customFormat="1" x14ac:dyDescent="0.35">
      <c r="A191" s="151" t="s">
        <v>301</v>
      </c>
      <c r="B191" s="152" t="s">
        <v>302</v>
      </c>
      <c r="C191" s="153">
        <f>+SUM(C185:C189)-C79</f>
        <v>0</v>
      </c>
      <c r="D191" s="153" t="e">
        <f t="shared" ref="D191:E191" si="221">+SUM(D185:D189)-D79</f>
        <v>#DIV/0!</v>
      </c>
      <c r="E191" s="153" t="e">
        <f t="shared" si="221"/>
        <v>#DIV/0!</v>
      </c>
      <c r="F191" s="155" t="e">
        <f>+SUM(F185:F189)-F95</f>
        <v>#DIV/0!</v>
      </c>
      <c r="G191" s="155" t="e">
        <f>+SUM(G185:G189)-G95</f>
        <v>#DIV/0!</v>
      </c>
      <c r="H191" s="155" t="e">
        <f t="shared" ref="H191:J191" si="222">+SUM(H185:H189)-H95</f>
        <v>#DIV/0!</v>
      </c>
      <c r="I191" s="155" t="e">
        <f t="shared" si="222"/>
        <v>#DIV/0!</v>
      </c>
      <c r="J191" s="155" t="e">
        <f t="shared" si="222"/>
        <v>#DIV/0!</v>
      </c>
      <c r="K191"/>
      <c r="L191" s="153">
        <f>+SUM(L185:L189)-L79</f>
        <v>0</v>
      </c>
      <c r="M191" s="153" t="e">
        <f>+SUM(M185:M189)-M79</f>
        <v>#DIV/0!</v>
      </c>
      <c r="N191" s="153" t="e">
        <f t="shared" ref="N191" si="223">+SUM(N185:N189)-N79</f>
        <v>#DIV/0!</v>
      </c>
      <c r="O191" s="155" t="e">
        <f t="shared" ref="O191:P191" si="224">+SUM(O185:O189)-O95</f>
        <v>#DIV/0!</v>
      </c>
      <c r="P191" s="155" t="e">
        <f t="shared" si="224"/>
        <v>#DIV/0!</v>
      </c>
      <c r="Q191" s="155" t="e">
        <f>+SUM(Q185:Q189)-Q95</f>
        <v>#DIV/0!</v>
      </c>
      <c r="R191" s="155" t="e">
        <f t="shared" ref="R191:S191" si="225">+SUM(R185:R189)-R95</f>
        <v>#DIV/0!</v>
      </c>
      <c r="S191" s="155" t="e">
        <f t="shared" si="225"/>
        <v>#DIV/0!</v>
      </c>
      <c r="T191"/>
      <c r="U191"/>
    </row>
    <row r="193" spans="1:19" x14ac:dyDescent="0.35">
      <c r="A193" s="137" t="s">
        <v>255</v>
      </c>
      <c r="B193" s="5" t="s">
        <v>256</v>
      </c>
      <c r="C193" s="139">
        <f t="shared" ref="C193:J193" si="226">+C32+C33+C40+C41+C48+C49+C56+C57+C64+C65+C19</f>
        <v>0</v>
      </c>
      <c r="D193" s="139">
        <f t="shared" si="226"/>
        <v>0</v>
      </c>
      <c r="E193" s="139">
        <f t="shared" si="226"/>
        <v>0</v>
      </c>
      <c r="F193" s="139">
        <f t="shared" si="226"/>
        <v>0</v>
      </c>
      <c r="G193" s="139">
        <f t="shared" si="226"/>
        <v>0</v>
      </c>
      <c r="H193" s="139">
        <f t="shared" si="226"/>
        <v>0</v>
      </c>
      <c r="I193" s="139">
        <f t="shared" si="226"/>
        <v>0</v>
      </c>
      <c r="J193" s="139">
        <f t="shared" si="226"/>
        <v>0</v>
      </c>
      <c r="L193" s="139">
        <f t="shared" ref="L193:S193" si="227">+L32+L33+L40+L41+L48+L49+L56+L57+L64+L65+L19</f>
        <v>0</v>
      </c>
      <c r="M193" s="139">
        <f t="shared" si="227"/>
        <v>0</v>
      </c>
      <c r="N193" s="139">
        <f t="shared" si="227"/>
        <v>0</v>
      </c>
      <c r="O193" s="139">
        <f t="shared" si="227"/>
        <v>0</v>
      </c>
      <c r="P193" s="139">
        <f t="shared" si="227"/>
        <v>0</v>
      </c>
      <c r="Q193" s="139">
        <f t="shared" si="227"/>
        <v>0</v>
      </c>
      <c r="R193" s="139">
        <f t="shared" si="227"/>
        <v>0</v>
      </c>
      <c r="S193" s="139">
        <f t="shared" si="227"/>
        <v>0</v>
      </c>
    </row>
    <row r="194" spans="1:19" x14ac:dyDescent="0.35">
      <c r="A194" s="119" t="s">
        <v>230</v>
      </c>
      <c r="B194" s="4" t="s">
        <v>231</v>
      </c>
      <c r="C194" s="138">
        <f t="shared" ref="C194:J194" si="228">+C193-C18</f>
        <v>0</v>
      </c>
      <c r="D194" s="138">
        <f t="shared" si="228"/>
        <v>0</v>
      </c>
      <c r="E194" s="138">
        <f t="shared" si="228"/>
        <v>0</v>
      </c>
      <c r="F194" s="138">
        <f t="shared" si="228"/>
        <v>0</v>
      </c>
      <c r="G194" s="138">
        <f t="shared" si="228"/>
        <v>0</v>
      </c>
      <c r="H194" s="138">
        <f t="shared" si="228"/>
        <v>0</v>
      </c>
      <c r="I194" s="138">
        <f t="shared" si="228"/>
        <v>0</v>
      </c>
      <c r="J194" s="138">
        <f t="shared" si="228"/>
        <v>0</v>
      </c>
      <c r="L194" s="138">
        <f t="shared" ref="L194:S194" si="229">+L193-L18</f>
        <v>0</v>
      </c>
      <c r="M194" s="138">
        <f t="shared" si="229"/>
        <v>0</v>
      </c>
      <c r="N194" s="138">
        <f t="shared" si="229"/>
        <v>0</v>
      </c>
      <c r="O194" s="138">
        <f t="shared" si="229"/>
        <v>0</v>
      </c>
      <c r="P194" s="138">
        <f t="shared" si="229"/>
        <v>0</v>
      </c>
      <c r="Q194" s="138">
        <f t="shared" si="229"/>
        <v>0</v>
      </c>
      <c r="R194" s="138">
        <f t="shared" si="229"/>
        <v>0</v>
      </c>
      <c r="S194" s="138">
        <f t="shared" si="229"/>
        <v>0</v>
      </c>
    </row>
    <row r="195" spans="1:19" x14ac:dyDescent="0.35">
      <c r="A195" s="140" t="s">
        <v>233</v>
      </c>
      <c r="B195" s="141" t="s">
        <v>232</v>
      </c>
      <c r="C195" s="139">
        <f t="shared" ref="C195:J195" si="230">+C22+C35+C43+C51+C59+C67</f>
        <v>0</v>
      </c>
      <c r="D195" s="139">
        <f t="shared" si="230"/>
        <v>0</v>
      </c>
      <c r="E195" s="139">
        <f t="shared" si="230"/>
        <v>0</v>
      </c>
      <c r="F195" s="139">
        <f t="shared" si="230"/>
        <v>0</v>
      </c>
      <c r="G195" s="139">
        <f t="shared" si="230"/>
        <v>0</v>
      </c>
      <c r="H195" s="139">
        <f t="shared" si="230"/>
        <v>0</v>
      </c>
      <c r="I195" s="139">
        <f t="shared" si="230"/>
        <v>0</v>
      </c>
      <c r="J195" s="139">
        <f t="shared" si="230"/>
        <v>0</v>
      </c>
      <c r="L195" s="139">
        <f>+L22+L35+L43+L51+L59+L67</f>
        <v>0</v>
      </c>
      <c r="M195" s="139">
        <f t="shared" ref="M195:S195" si="231">+M22+M35+M43+M51+M59+M67</f>
        <v>0</v>
      </c>
      <c r="N195" s="139">
        <f t="shared" si="231"/>
        <v>0</v>
      </c>
      <c r="O195" s="139">
        <f t="shared" si="231"/>
        <v>0</v>
      </c>
      <c r="P195" s="139">
        <f t="shared" si="231"/>
        <v>0</v>
      </c>
      <c r="Q195" s="139">
        <f t="shared" si="231"/>
        <v>0</v>
      </c>
      <c r="R195" s="139">
        <f t="shared" si="231"/>
        <v>0</v>
      </c>
      <c r="S195" s="139">
        <f t="shared" si="231"/>
        <v>0</v>
      </c>
    </row>
  </sheetData>
  <autoFilter ref="A2:S85" xr:uid="{F105A31E-D365-406F-9C8F-AFB73A9E5C54}"/>
  <mergeCells count="1">
    <mergeCell ref="A4:A14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Height="2" orientation="portrait" r:id="rId1"/>
  <rowBreaks count="1" manualBreakCount="1">
    <brk id="69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EBBA4-A8CB-4450-B6B3-C46D49274D6F}">
  <sheetPr>
    <tabColor rgb="FF92D050"/>
  </sheetPr>
  <dimension ref="A1:AO195"/>
  <sheetViews>
    <sheetView showGridLines="0" zoomScale="70" zoomScaleNormal="70" zoomScaleSheetLayoutView="55" workbookViewId="0">
      <pane xSplit="2" ySplit="2" topLeftCell="C3" activePane="bottomRight" state="frozen"/>
      <selection activeCell="B13" sqref="B13"/>
      <selection pane="topRight" activeCell="B13" sqref="B13"/>
      <selection pane="bottomLeft" activeCell="B13" sqref="B13"/>
      <selection pane="bottomRight" activeCell="B1" sqref="B1:B2"/>
    </sheetView>
  </sheetViews>
  <sheetFormatPr defaultRowHeight="14.5" outlineLevelRow="1" outlineLevelCol="1" x14ac:dyDescent="0.35"/>
  <cols>
    <col min="1" max="1" width="17.81640625" style="114" bestFit="1" customWidth="1"/>
    <col min="2" max="2" width="55.453125" bestFit="1" customWidth="1"/>
    <col min="3" max="11" width="12.453125" customWidth="1"/>
    <col min="13" max="14" width="12.453125" customWidth="1"/>
    <col min="15" max="16" width="12.453125" customWidth="1" outlineLevel="1"/>
    <col min="17" max="21" width="12.453125" customWidth="1"/>
  </cols>
  <sheetData>
    <row r="1" spans="1:41" x14ac:dyDescent="0.35">
      <c r="A1"/>
      <c r="B1" s="271" t="s">
        <v>369</v>
      </c>
      <c r="C1" s="132" t="s">
        <v>275</v>
      </c>
      <c r="D1" s="132"/>
      <c r="E1" s="132"/>
      <c r="F1" s="132"/>
      <c r="G1" s="132"/>
      <c r="H1" s="132"/>
      <c r="I1" s="133"/>
      <c r="J1" s="132"/>
      <c r="K1" s="133"/>
      <c r="M1" s="132" t="s">
        <v>276</v>
      </c>
      <c r="N1" s="132"/>
      <c r="O1" s="132"/>
      <c r="P1" s="132"/>
      <c r="Q1" s="132" t="s">
        <v>36</v>
      </c>
      <c r="R1" s="132"/>
      <c r="S1" s="132"/>
      <c r="T1" s="132"/>
      <c r="U1" s="133"/>
    </row>
    <row r="2" spans="1:41" x14ac:dyDescent="0.35">
      <c r="A2" s="134" t="s">
        <v>133</v>
      </c>
      <c r="B2" s="270" t="s">
        <v>104</v>
      </c>
      <c r="C2" s="131" t="s">
        <v>0</v>
      </c>
      <c r="D2" s="131" t="s">
        <v>132</v>
      </c>
      <c r="E2" s="131" t="s">
        <v>131</v>
      </c>
      <c r="F2" s="131" t="s">
        <v>245</v>
      </c>
      <c r="G2" s="131" t="s">
        <v>4</v>
      </c>
      <c r="H2" s="131" t="s">
        <v>5</v>
      </c>
      <c r="I2" s="131" t="s">
        <v>6</v>
      </c>
      <c r="J2" s="131" t="s">
        <v>7</v>
      </c>
      <c r="K2" s="131" t="s">
        <v>96</v>
      </c>
      <c r="M2" s="120" t="s">
        <v>0</v>
      </c>
      <c r="N2" s="120" t="s">
        <v>132</v>
      </c>
      <c r="O2" s="120" t="s">
        <v>131</v>
      </c>
      <c r="P2" s="120" t="s">
        <v>131</v>
      </c>
      <c r="Q2" s="120" t="s">
        <v>4</v>
      </c>
      <c r="R2" s="120" t="s">
        <v>5</v>
      </c>
      <c r="S2" s="120" t="s">
        <v>6</v>
      </c>
      <c r="T2" s="120" t="s">
        <v>7</v>
      </c>
      <c r="U2" s="121" t="s">
        <v>96</v>
      </c>
    </row>
    <row r="3" spans="1:41" ht="10" customHeight="1" x14ac:dyDescent="0.35"/>
    <row r="4" spans="1:41" x14ac:dyDescent="0.35">
      <c r="A4" s="282" t="s">
        <v>177</v>
      </c>
      <c r="B4" s="6" t="s">
        <v>98</v>
      </c>
      <c r="C4" s="1"/>
      <c r="D4" s="1"/>
      <c r="E4" s="1"/>
      <c r="F4" s="1"/>
      <c r="G4" s="1"/>
      <c r="H4" s="1"/>
      <c r="I4" s="1"/>
      <c r="J4" s="1"/>
      <c r="K4" s="1"/>
      <c r="M4" s="148">
        <f>+C4</f>
        <v>0</v>
      </c>
      <c r="N4" s="148">
        <f t="shared" ref="N4:U12" si="0">+D4</f>
        <v>0</v>
      </c>
      <c r="O4" s="148">
        <f t="shared" si="0"/>
        <v>0</v>
      </c>
      <c r="P4" s="148">
        <f t="shared" si="0"/>
        <v>0</v>
      </c>
      <c r="Q4" s="148">
        <f t="shared" si="0"/>
        <v>0</v>
      </c>
      <c r="R4" s="148">
        <f t="shared" si="0"/>
        <v>0</v>
      </c>
      <c r="S4" s="148">
        <f t="shared" si="0"/>
        <v>0</v>
      </c>
      <c r="T4" s="148">
        <f t="shared" si="0"/>
        <v>0</v>
      </c>
      <c r="U4" s="148">
        <f t="shared" si="0"/>
        <v>0</v>
      </c>
    </row>
    <row r="5" spans="1:41" x14ac:dyDescent="0.35">
      <c r="A5" s="282"/>
      <c r="B5" s="115" t="s">
        <v>99</v>
      </c>
      <c r="C5" s="113"/>
      <c r="D5" s="113"/>
      <c r="E5" s="113"/>
      <c r="F5" s="113"/>
      <c r="G5" s="113"/>
      <c r="H5" s="113"/>
      <c r="I5" s="113"/>
      <c r="J5" s="113"/>
      <c r="K5" s="113"/>
      <c r="M5" s="148">
        <f>+C5</f>
        <v>0</v>
      </c>
      <c r="N5" s="148">
        <f t="shared" ref="N5" si="1">+D5</f>
        <v>0</v>
      </c>
      <c r="O5" s="148">
        <f t="shared" ref="O5" si="2">+E5</f>
        <v>0</v>
      </c>
      <c r="P5" s="148">
        <f t="shared" ref="P5" si="3">+F5</f>
        <v>0</v>
      </c>
      <c r="Q5" s="148">
        <f t="shared" ref="Q5" si="4">+G5</f>
        <v>0</v>
      </c>
      <c r="R5" s="148">
        <f t="shared" ref="R5" si="5">+H5</f>
        <v>0</v>
      </c>
      <c r="S5" s="148">
        <f t="shared" ref="S5" si="6">+I5</f>
        <v>0</v>
      </c>
      <c r="T5" s="148">
        <f t="shared" ref="T5" si="7">+J5</f>
        <v>0</v>
      </c>
      <c r="U5" s="148">
        <f t="shared" ref="U5" si="8">+K5</f>
        <v>0</v>
      </c>
    </row>
    <row r="6" spans="1:41" x14ac:dyDescent="0.35">
      <c r="A6" s="282"/>
      <c r="B6" s="6" t="s">
        <v>295</v>
      </c>
      <c r="C6" s="128"/>
      <c r="D6" s="128"/>
      <c r="E6" s="128"/>
      <c r="F6" s="128"/>
      <c r="G6" s="128"/>
      <c r="H6" s="128"/>
      <c r="I6" s="128"/>
      <c r="J6" s="128"/>
      <c r="K6" s="128"/>
      <c r="M6" s="128"/>
      <c r="N6" s="128"/>
      <c r="O6" s="128"/>
      <c r="P6" s="128"/>
      <c r="Q6" s="128"/>
      <c r="R6" s="128"/>
      <c r="S6" s="128"/>
      <c r="T6" s="128"/>
      <c r="U6" s="128"/>
    </row>
    <row r="7" spans="1:41" x14ac:dyDescent="0.35">
      <c r="A7" s="282"/>
      <c r="B7" s="6" t="s">
        <v>293</v>
      </c>
      <c r="C7" s="129"/>
      <c r="D7" s="129"/>
      <c r="E7" s="129"/>
      <c r="F7" s="129"/>
      <c r="G7" s="129"/>
      <c r="H7" s="129"/>
      <c r="I7" s="129"/>
      <c r="J7" s="129"/>
      <c r="K7" s="129"/>
      <c r="M7" s="147">
        <f>+C7</f>
        <v>0</v>
      </c>
      <c r="N7" s="147">
        <f t="shared" ref="N7:U7" si="9">+D7</f>
        <v>0</v>
      </c>
      <c r="O7" s="147">
        <f t="shared" si="9"/>
        <v>0</v>
      </c>
      <c r="P7" s="147">
        <f t="shared" si="9"/>
        <v>0</v>
      </c>
      <c r="Q7" s="147">
        <f t="shared" si="9"/>
        <v>0</v>
      </c>
      <c r="R7" s="147">
        <f t="shared" si="9"/>
        <v>0</v>
      </c>
      <c r="S7" s="147">
        <f t="shared" si="9"/>
        <v>0</v>
      </c>
      <c r="T7" s="147">
        <f t="shared" si="9"/>
        <v>0</v>
      </c>
      <c r="U7" s="147">
        <f t="shared" si="9"/>
        <v>0</v>
      </c>
    </row>
    <row r="8" spans="1:41" x14ac:dyDescent="0.35">
      <c r="A8" s="282"/>
      <c r="B8" s="115" t="s">
        <v>294</v>
      </c>
      <c r="C8" s="130"/>
      <c r="D8" s="224"/>
      <c r="E8" s="224"/>
      <c r="F8" s="224"/>
      <c r="G8" s="224"/>
      <c r="H8" s="224"/>
      <c r="I8" s="224"/>
      <c r="J8" s="224"/>
      <c r="K8" s="224"/>
      <c r="M8" s="225">
        <f>+C8</f>
        <v>0</v>
      </c>
      <c r="N8" s="225">
        <f t="shared" ref="N8" si="10">+D8</f>
        <v>0</v>
      </c>
      <c r="O8" s="225">
        <f t="shared" ref="O8" si="11">+E8</f>
        <v>0</v>
      </c>
      <c r="P8" s="225">
        <f t="shared" ref="P8" si="12">+F8</f>
        <v>0</v>
      </c>
      <c r="Q8" s="225">
        <f t="shared" ref="Q8" si="13">+G8</f>
        <v>0</v>
      </c>
      <c r="R8" s="225">
        <f t="shared" ref="R8" si="14">+H8</f>
        <v>0</v>
      </c>
      <c r="S8" s="225">
        <f t="shared" ref="S8" si="15">+I8</f>
        <v>0</v>
      </c>
      <c r="T8" s="225">
        <f t="shared" ref="T8" si="16">+J8</f>
        <v>0</v>
      </c>
      <c r="U8" s="225">
        <f t="shared" ref="U8" si="17">+K8</f>
        <v>0</v>
      </c>
    </row>
    <row r="9" spans="1:41" x14ac:dyDescent="0.35">
      <c r="A9" s="282"/>
      <c r="B9" s="109" t="s">
        <v>442</v>
      </c>
      <c r="C9" s="109"/>
      <c r="D9" s="109">
        <f>+D6+D7</f>
        <v>0</v>
      </c>
      <c r="E9" s="109">
        <f t="shared" ref="E9:K9" si="18">+E6+E7</f>
        <v>0</v>
      </c>
      <c r="F9" s="109">
        <f t="shared" si="18"/>
        <v>0</v>
      </c>
      <c r="G9" s="109">
        <f t="shared" si="18"/>
        <v>0</v>
      </c>
      <c r="H9" s="109">
        <f t="shared" si="18"/>
        <v>0</v>
      </c>
      <c r="I9" s="109">
        <f t="shared" si="18"/>
        <v>0</v>
      </c>
      <c r="J9" s="109">
        <f t="shared" si="18"/>
        <v>0</v>
      </c>
      <c r="K9" s="109">
        <f t="shared" si="18"/>
        <v>0</v>
      </c>
      <c r="M9" s="109"/>
      <c r="N9" s="109">
        <f>+N6+N7</f>
        <v>0</v>
      </c>
      <c r="O9" s="109">
        <f t="shared" ref="O9:U9" si="19">+O6+O7</f>
        <v>0</v>
      </c>
      <c r="P9" s="109">
        <f t="shared" si="19"/>
        <v>0</v>
      </c>
      <c r="Q9" s="109">
        <f t="shared" si="19"/>
        <v>0</v>
      </c>
      <c r="R9" s="109">
        <f t="shared" si="19"/>
        <v>0</v>
      </c>
      <c r="S9" s="109">
        <f t="shared" si="19"/>
        <v>0</v>
      </c>
      <c r="T9" s="109">
        <f t="shared" si="19"/>
        <v>0</v>
      </c>
      <c r="U9" s="109">
        <f t="shared" si="19"/>
        <v>0</v>
      </c>
    </row>
    <row r="10" spans="1:41" x14ac:dyDescent="0.35">
      <c r="A10" s="282"/>
      <c r="B10" s="109" t="s">
        <v>443</v>
      </c>
      <c r="C10" s="109"/>
      <c r="D10" s="109">
        <f>+D9</f>
        <v>0</v>
      </c>
      <c r="E10" s="109">
        <f>+D10*(1+E9)+E9</f>
        <v>0</v>
      </c>
      <c r="F10" s="109">
        <f t="shared" ref="F10:K10" si="20">+E10*(1+F9)+F9</f>
        <v>0</v>
      </c>
      <c r="G10" s="109">
        <f t="shared" si="20"/>
        <v>0</v>
      </c>
      <c r="H10" s="109">
        <f t="shared" si="20"/>
        <v>0</v>
      </c>
      <c r="I10" s="109">
        <f t="shared" si="20"/>
        <v>0</v>
      </c>
      <c r="J10" s="109">
        <f t="shared" si="20"/>
        <v>0</v>
      </c>
      <c r="K10" s="109">
        <f t="shared" si="20"/>
        <v>0</v>
      </c>
      <c r="M10" s="109"/>
      <c r="N10" s="109">
        <f>+N9</f>
        <v>0</v>
      </c>
      <c r="O10" s="109">
        <f>+N10*(1+O9)+O9</f>
        <v>0</v>
      </c>
      <c r="P10" s="109">
        <f t="shared" ref="P10" si="21">+O10*(1+P9)+P9</f>
        <v>0</v>
      </c>
      <c r="Q10" s="109">
        <f t="shared" ref="Q10" si="22">+P10*(1+Q9)+Q9</f>
        <v>0</v>
      </c>
      <c r="R10" s="109">
        <f t="shared" ref="R10" si="23">+Q10*(1+R9)+R9</f>
        <v>0</v>
      </c>
      <c r="S10" s="109">
        <f t="shared" ref="S10" si="24">+R10*(1+S9)+S9</f>
        <v>0</v>
      </c>
      <c r="T10" s="109">
        <f t="shared" ref="T10" si="25">+S10*(1+T9)+T9</f>
        <v>0</v>
      </c>
      <c r="U10" s="109">
        <f t="shared" ref="U10" si="26">+T10*(1+U9)+U9</f>
        <v>0</v>
      </c>
      <c r="X10" s="219"/>
      <c r="Y10" s="219"/>
      <c r="Z10" s="219"/>
      <c r="AA10" s="219"/>
      <c r="AB10" s="219"/>
      <c r="AC10" s="219"/>
      <c r="AD10" s="219"/>
      <c r="AE10" s="219"/>
      <c r="AH10" s="219"/>
      <c r="AI10" s="219"/>
      <c r="AJ10" s="219"/>
      <c r="AK10" s="219"/>
      <c r="AL10" s="219"/>
      <c r="AM10" s="219"/>
      <c r="AN10" s="219"/>
      <c r="AO10" s="219"/>
    </row>
    <row r="11" spans="1:41" x14ac:dyDescent="0.35">
      <c r="A11" s="282"/>
      <c r="B11" s="115" t="s">
        <v>38</v>
      </c>
      <c r="C11" s="126"/>
      <c r="D11" s="126"/>
      <c r="E11" s="126"/>
      <c r="F11" s="126"/>
      <c r="G11" s="126"/>
      <c r="H11" s="126"/>
      <c r="I11" s="126"/>
      <c r="J11" s="126"/>
      <c r="K11" s="126"/>
      <c r="M11" s="148">
        <f>+C11</f>
        <v>0</v>
      </c>
      <c r="N11" s="148">
        <f t="shared" ref="N11" si="27">+D11</f>
        <v>0</v>
      </c>
      <c r="O11" s="148">
        <f t="shared" ref="O11" si="28">+E11</f>
        <v>0</v>
      </c>
      <c r="P11" s="148">
        <f t="shared" ref="P11" si="29">+F11</f>
        <v>0</v>
      </c>
      <c r="Q11" s="148">
        <f t="shared" ref="Q11" si="30">+G11</f>
        <v>0</v>
      </c>
      <c r="R11" s="148">
        <f t="shared" ref="R11" si="31">+H11</f>
        <v>0</v>
      </c>
      <c r="S11" s="148">
        <f t="shared" ref="S11" si="32">+I11</f>
        <v>0</v>
      </c>
      <c r="T11" s="148">
        <f t="shared" ref="T11" si="33">+J11</f>
        <v>0</v>
      </c>
      <c r="U11" s="148">
        <f t="shared" ref="U11" si="34">+K11</f>
        <v>0</v>
      </c>
      <c r="X11" s="219"/>
      <c r="Y11" s="219"/>
      <c r="Z11" s="219"/>
      <c r="AA11" s="219"/>
      <c r="AB11" s="219"/>
      <c r="AC11" s="219"/>
      <c r="AD11" s="219"/>
      <c r="AE11" s="219"/>
      <c r="AH11" s="219"/>
      <c r="AI11" s="219"/>
      <c r="AJ11" s="219"/>
      <c r="AK11" s="219"/>
      <c r="AL11" s="219"/>
      <c r="AM11" s="219"/>
      <c r="AN11" s="219"/>
      <c r="AO11" s="219"/>
    </row>
    <row r="12" spans="1:41" x14ac:dyDescent="0.35">
      <c r="A12" s="282"/>
      <c r="B12" s="6" t="s">
        <v>246</v>
      </c>
      <c r="C12" s="111" t="s">
        <v>24</v>
      </c>
      <c r="D12" s="111" t="str">
        <f>+C12</f>
        <v>SI</v>
      </c>
      <c r="E12" s="111" t="str">
        <f t="shared" ref="E12:F12" si="35">+D12</f>
        <v>SI</v>
      </c>
      <c r="F12" s="111" t="str">
        <f t="shared" si="35"/>
        <v>SI</v>
      </c>
      <c r="G12" s="111" t="str">
        <f t="shared" ref="G12:K12" si="36">+F12</f>
        <v>SI</v>
      </c>
      <c r="H12" s="111" t="str">
        <f t="shared" si="36"/>
        <v>SI</v>
      </c>
      <c r="I12" s="111" t="str">
        <f t="shared" si="36"/>
        <v>SI</v>
      </c>
      <c r="J12" s="111" t="str">
        <f t="shared" si="36"/>
        <v>SI</v>
      </c>
      <c r="K12" s="111" t="str">
        <f t="shared" si="36"/>
        <v>SI</v>
      </c>
      <c r="M12" s="146" t="str">
        <f>+C12</f>
        <v>SI</v>
      </c>
      <c r="N12" s="146" t="str">
        <f t="shared" si="0"/>
        <v>SI</v>
      </c>
      <c r="O12" s="146" t="str">
        <f t="shared" si="0"/>
        <v>SI</v>
      </c>
      <c r="P12" s="146" t="str">
        <f t="shared" si="0"/>
        <v>SI</v>
      </c>
      <c r="Q12" s="146" t="str">
        <f t="shared" si="0"/>
        <v>SI</v>
      </c>
      <c r="R12" s="146" t="str">
        <f t="shared" si="0"/>
        <v>SI</v>
      </c>
      <c r="S12" s="146" t="str">
        <f t="shared" si="0"/>
        <v>SI</v>
      </c>
      <c r="T12" s="146" t="str">
        <f t="shared" si="0"/>
        <v>SI</v>
      </c>
      <c r="U12" s="146" t="str">
        <f t="shared" si="0"/>
        <v>SI</v>
      </c>
      <c r="X12" s="219"/>
      <c r="Y12" s="219"/>
      <c r="Z12" s="219"/>
      <c r="AA12" s="219"/>
      <c r="AB12" s="219"/>
      <c r="AC12" s="219"/>
      <c r="AD12" s="219"/>
      <c r="AE12" s="219"/>
      <c r="AH12" s="219"/>
      <c r="AI12" s="219"/>
      <c r="AJ12" s="219"/>
      <c r="AK12" s="219"/>
      <c r="AL12" s="219"/>
      <c r="AM12" s="219"/>
      <c r="AN12" s="219"/>
      <c r="AO12" s="219"/>
    </row>
    <row r="13" spans="1:41" x14ac:dyDescent="0.35">
      <c r="A13" s="282"/>
      <c r="B13" s="6" t="s">
        <v>100</v>
      </c>
      <c r="C13" s="127"/>
      <c r="D13" s="111" t="e">
        <f t="shared" ref="D13:K13" si="37">+IF(D12="si",$C13*(1+(D11/$C11-1)*D8)*(1+D10),C13*(1+(D11/C11-1)*D8)*(1+D6+D7))</f>
        <v>#DIV/0!</v>
      </c>
      <c r="E13" s="111" t="e">
        <f t="shared" si="37"/>
        <v>#DIV/0!</v>
      </c>
      <c r="F13" s="111" t="e">
        <f t="shared" si="37"/>
        <v>#DIV/0!</v>
      </c>
      <c r="G13" s="111" t="e">
        <f t="shared" si="37"/>
        <v>#DIV/0!</v>
      </c>
      <c r="H13" s="111" t="e">
        <f t="shared" si="37"/>
        <v>#DIV/0!</v>
      </c>
      <c r="I13" s="111" t="e">
        <f t="shared" si="37"/>
        <v>#DIV/0!</v>
      </c>
      <c r="J13" s="111" t="e">
        <f t="shared" si="37"/>
        <v>#DIV/0!</v>
      </c>
      <c r="K13" s="111" t="e">
        <f t="shared" si="37"/>
        <v>#DIV/0!</v>
      </c>
      <c r="M13" s="148">
        <f>+C13</f>
        <v>0</v>
      </c>
      <c r="N13" s="111" t="e">
        <f t="shared" ref="N13:U13" si="38">+IF(N12="si",$M13*(1+(N11/$M11-1)*N8)*(1+N10),M13*(1+(N11/M11-1)*N8)*(1+N6+N7))</f>
        <v>#DIV/0!</v>
      </c>
      <c r="O13" s="111" t="e">
        <f t="shared" si="38"/>
        <v>#DIV/0!</v>
      </c>
      <c r="P13" s="111" t="e">
        <f t="shared" si="38"/>
        <v>#DIV/0!</v>
      </c>
      <c r="Q13" s="111" t="e">
        <f t="shared" si="38"/>
        <v>#DIV/0!</v>
      </c>
      <c r="R13" s="111" t="e">
        <f t="shared" si="38"/>
        <v>#DIV/0!</v>
      </c>
      <c r="S13" s="111" t="e">
        <f t="shared" si="38"/>
        <v>#DIV/0!</v>
      </c>
      <c r="T13" s="111" t="e">
        <f t="shared" si="38"/>
        <v>#DIV/0!</v>
      </c>
      <c r="U13" s="111" t="e">
        <f t="shared" si="38"/>
        <v>#DIV/0!</v>
      </c>
      <c r="W13" s="223"/>
      <c r="AG13" s="223"/>
    </row>
    <row r="14" spans="1:41" x14ac:dyDescent="0.35">
      <c r="A14" s="282"/>
      <c r="B14" s="116" t="s">
        <v>32</v>
      </c>
      <c r="C14" s="111">
        <f>+C13+C5+C4</f>
        <v>0</v>
      </c>
      <c r="D14" s="111" t="e">
        <f t="shared" ref="D14:K14" si="39">+D13+D5+D4</f>
        <v>#DIV/0!</v>
      </c>
      <c r="E14" s="111" t="e">
        <f t="shared" si="39"/>
        <v>#DIV/0!</v>
      </c>
      <c r="F14" s="111" t="e">
        <f t="shared" si="39"/>
        <v>#DIV/0!</v>
      </c>
      <c r="G14" s="111" t="e">
        <f t="shared" si="39"/>
        <v>#DIV/0!</v>
      </c>
      <c r="H14" s="111" t="e">
        <f t="shared" si="39"/>
        <v>#DIV/0!</v>
      </c>
      <c r="I14" s="111" t="e">
        <f t="shared" si="39"/>
        <v>#DIV/0!</v>
      </c>
      <c r="J14" s="111" t="e">
        <f t="shared" si="39"/>
        <v>#DIV/0!</v>
      </c>
      <c r="K14" s="111" t="e">
        <f t="shared" si="39"/>
        <v>#DIV/0!</v>
      </c>
      <c r="M14" s="111">
        <f>+M13+M5+M4</f>
        <v>0</v>
      </c>
      <c r="N14" s="111" t="e">
        <f t="shared" ref="N14:U14" si="40">+N13+N5+N4</f>
        <v>#DIV/0!</v>
      </c>
      <c r="O14" s="111" t="e">
        <f t="shared" si="40"/>
        <v>#DIV/0!</v>
      </c>
      <c r="P14" s="111" t="e">
        <f t="shared" si="40"/>
        <v>#DIV/0!</v>
      </c>
      <c r="Q14" s="111" t="e">
        <f t="shared" si="40"/>
        <v>#DIV/0!</v>
      </c>
      <c r="R14" s="111" t="e">
        <f t="shared" si="40"/>
        <v>#DIV/0!</v>
      </c>
      <c r="S14" s="111" t="e">
        <f t="shared" si="40"/>
        <v>#DIV/0!</v>
      </c>
      <c r="T14" s="111" t="e">
        <f t="shared" si="40"/>
        <v>#DIV/0!</v>
      </c>
      <c r="U14" s="111" t="e">
        <f t="shared" si="40"/>
        <v>#DIV/0!</v>
      </c>
      <c r="X14" s="223"/>
      <c r="Y14" s="223"/>
      <c r="Z14" s="223"/>
      <c r="AA14" s="223"/>
      <c r="AB14" s="223"/>
      <c r="AC14" s="223"/>
      <c r="AD14" s="223"/>
      <c r="AE14" s="223"/>
      <c r="AH14" s="223"/>
      <c r="AI14" s="223"/>
      <c r="AJ14" s="223"/>
      <c r="AK14" s="223"/>
      <c r="AL14" s="223"/>
      <c r="AM14" s="223"/>
      <c r="AN14" s="223"/>
      <c r="AO14" s="223"/>
    </row>
    <row r="15" spans="1:41" x14ac:dyDescent="0.35">
      <c r="A15" s="119" t="s">
        <v>166</v>
      </c>
      <c r="B15" s="6" t="s">
        <v>33</v>
      </c>
      <c r="C15" s="1"/>
      <c r="D15" s="1"/>
      <c r="E15" s="1"/>
      <c r="F15" s="1"/>
      <c r="G15" s="1"/>
      <c r="H15" s="1"/>
      <c r="I15" s="1"/>
      <c r="J15" s="1"/>
      <c r="K15" s="1"/>
      <c r="M15" s="148">
        <f t="shared" ref="M15:M26" si="41">+C15</f>
        <v>0</v>
      </c>
      <c r="N15" s="148">
        <f t="shared" ref="N15:U21" si="42">+D15</f>
        <v>0</v>
      </c>
      <c r="O15" s="148">
        <f t="shared" si="42"/>
        <v>0</v>
      </c>
      <c r="P15" s="148">
        <f t="shared" si="42"/>
        <v>0</v>
      </c>
      <c r="Q15" s="148">
        <f t="shared" si="42"/>
        <v>0</v>
      </c>
      <c r="R15" s="148">
        <f t="shared" si="42"/>
        <v>0</v>
      </c>
      <c r="S15" s="148">
        <f t="shared" si="42"/>
        <v>0</v>
      </c>
      <c r="T15" s="148">
        <f t="shared" si="42"/>
        <v>0</v>
      </c>
      <c r="U15" s="148">
        <f t="shared" si="42"/>
        <v>0</v>
      </c>
    </row>
    <row r="16" spans="1:41" x14ac:dyDescent="0.35">
      <c r="A16" s="119" t="s">
        <v>167</v>
      </c>
      <c r="B16" s="115" t="s">
        <v>298</v>
      </c>
      <c r="C16" s="113"/>
      <c r="D16" s="113"/>
      <c r="E16" s="113"/>
      <c r="F16" s="113"/>
      <c r="M16" s="148">
        <f t="shared" si="41"/>
        <v>0</v>
      </c>
      <c r="N16" s="148">
        <f t="shared" si="42"/>
        <v>0</v>
      </c>
      <c r="O16" s="148">
        <f t="shared" si="42"/>
        <v>0</v>
      </c>
      <c r="P16" s="148">
        <f t="shared" si="42"/>
        <v>0</v>
      </c>
      <c r="Q16" s="148">
        <f t="shared" si="42"/>
        <v>0</v>
      </c>
      <c r="R16" s="148">
        <f t="shared" si="42"/>
        <v>0</v>
      </c>
      <c r="S16" s="148">
        <f t="shared" si="42"/>
        <v>0</v>
      </c>
      <c r="T16" s="148">
        <f t="shared" si="42"/>
        <v>0</v>
      </c>
      <c r="U16" s="148">
        <f t="shared" si="42"/>
        <v>0</v>
      </c>
    </row>
    <row r="17" spans="1:21" x14ac:dyDescent="0.35">
      <c r="A17" s="119" t="s">
        <v>168</v>
      </c>
      <c r="B17" s="6" t="s">
        <v>101</v>
      </c>
      <c r="C17" s="4"/>
      <c r="D17" s="4"/>
      <c r="E17" s="4"/>
      <c r="F17" s="4"/>
      <c r="G17" s="4"/>
      <c r="H17" s="4"/>
      <c r="I17" s="4"/>
      <c r="J17" s="4"/>
      <c r="K17" s="4"/>
      <c r="M17" s="148">
        <f t="shared" ref="M17:M18" si="43">+C17</f>
        <v>0</v>
      </c>
      <c r="N17" s="148">
        <f t="shared" ref="N17:N18" si="44">+D17</f>
        <v>0</v>
      </c>
      <c r="O17" s="148">
        <f t="shared" ref="O17:O18" si="45">+E17</f>
        <v>0</v>
      </c>
      <c r="P17" s="148">
        <f t="shared" ref="P17:P18" si="46">+F17</f>
        <v>0</v>
      </c>
      <c r="Q17" s="148">
        <f t="shared" ref="Q17:Q18" si="47">+G17</f>
        <v>0</v>
      </c>
      <c r="R17" s="148">
        <f t="shared" ref="R17:R18" si="48">+H17</f>
        <v>0</v>
      </c>
      <c r="S17" s="148">
        <f t="shared" ref="S17:S18" si="49">+I17</f>
        <v>0</v>
      </c>
      <c r="T17" s="148">
        <f t="shared" ref="T17:T18" si="50">+J17</f>
        <v>0</v>
      </c>
      <c r="U17" s="148">
        <f t="shared" ref="U17:U18" si="51">+K17</f>
        <v>0</v>
      </c>
    </row>
    <row r="18" spans="1:21" x14ac:dyDescent="0.35">
      <c r="A18" s="119" t="s">
        <v>168</v>
      </c>
      <c r="B18" s="115" t="s">
        <v>252</v>
      </c>
      <c r="C18" s="113"/>
      <c r="D18" s="113"/>
      <c r="E18" s="113"/>
      <c r="F18" s="113"/>
      <c r="G18" s="113"/>
      <c r="H18" s="113"/>
      <c r="I18" s="113"/>
      <c r="J18" s="113"/>
      <c r="K18" s="113"/>
      <c r="M18" s="148">
        <f t="shared" si="43"/>
        <v>0</v>
      </c>
      <c r="N18" s="148">
        <f t="shared" si="44"/>
        <v>0</v>
      </c>
      <c r="O18" s="148">
        <f t="shared" si="45"/>
        <v>0</v>
      </c>
      <c r="P18" s="148">
        <f t="shared" si="46"/>
        <v>0</v>
      </c>
      <c r="Q18" s="148">
        <f t="shared" si="47"/>
        <v>0</v>
      </c>
      <c r="R18" s="148">
        <f t="shared" si="48"/>
        <v>0</v>
      </c>
      <c r="S18" s="148">
        <f t="shared" si="49"/>
        <v>0</v>
      </c>
      <c r="T18" s="148">
        <f t="shared" si="50"/>
        <v>0</v>
      </c>
      <c r="U18" s="148">
        <f t="shared" si="51"/>
        <v>0</v>
      </c>
    </row>
    <row r="19" spans="1:21" x14ac:dyDescent="0.35">
      <c r="A19" s="119" t="s">
        <v>253</v>
      </c>
      <c r="B19" s="111" t="s">
        <v>254</v>
      </c>
      <c r="C19" s="111">
        <f>+C18+C17+C16</f>
        <v>0</v>
      </c>
      <c r="D19" s="111">
        <f t="shared" ref="D19:K19" si="52">+D18+D17+D16</f>
        <v>0</v>
      </c>
      <c r="E19" s="111">
        <f t="shared" si="52"/>
        <v>0</v>
      </c>
      <c r="F19" s="111">
        <f t="shared" si="52"/>
        <v>0</v>
      </c>
      <c r="G19" s="111">
        <f t="shared" si="52"/>
        <v>0</v>
      </c>
      <c r="H19" s="111">
        <f t="shared" si="52"/>
        <v>0</v>
      </c>
      <c r="I19" s="111">
        <f t="shared" si="52"/>
        <v>0</v>
      </c>
      <c r="J19" s="111">
        <f t="shared" si="52"/>
        <v>0</v>
      </c>
      <c r="K19" s="111">
        <f t="shared" si="52"/>
        <v>0</v>
      </c>
      <c r="M19" s="148">
        <f t="shared" si="41"/>
        <v>0</v>
      </c>
      <c r="N19" s="148">
        <f t="shared" si="42"/>
        <v>0</v>
      </c>
      <c r="O19" s="148">
        <f t="shared" si="42"/>
        <v>0</v>
      </c>
      <c r="P19" s="148">
        <f t="shared" si="42"/>
        <v>0</v>
      </c>
      <c r="Q19" s="148">
        <f t="shared" si="42"/>
        <v>0</v>
      </c>
      <c r="R19" s="148">
        <f t="shared" si="42"/>
        <v>0</v>
      </c>
      <c r="S19" s="148">
        <f t="shared" si="42"/>
        <v>0</v>
      </c>
      <c r="T19" s="148">
        <f t="shared" si="42"/>
        <v>0</v>
      </c>
      <c r="U19" s="148">
        <f t="shared" si="42"/>
        <v>0</v>
      </c>
    </row>
    <row r="20" spans="1:21" x14ac:dyDescent="0.35">
      <c r="A20" s="119" t="s">
        <v>105</v>
      </c>
      <c r="B20" s="117" t="s">
        <v>296</v>
      </c>
      <c r="C20" s="110">
        <v>0</v>
      </c>
      <c r="D20" s="109">
        <f t="shared" ref="D20" si="53">+C20</f>
        <v>0</v>
      </c>
      <c r="E20" s="109">
        <f t="shared" ref="E20" si="54">+D20</f>
        <v>0</v>
      </c>
      <c r="F20" s="109">
        <f t="shared" ref="F20" si="55">+E20</f>
        <v>0</v>
      </c>
      <c r="G20" s="109">
        <f t="shared" ref="G20" si="56">+F20</f>
        <v>0</v>
      </c>
      <c r="H20" s="109">
        <f t="shared" ref="H20:K20" si="57">+G20</f>
        <v>0</v>
      </c>
      <c r="I20" s="109">
        <f t="shared" si="57"/>
        <v>0</v>
      </c>
      <c r="J20" s="109">
        <f t="shared" si="57"/>
        <v>0</v>
      </c>
      <c r="K20" s="109">
        <f t="shared" si="57"/>
        <v>0</v>
      </c>
      <c r="M20" s="147">
        <f t="shared" si="41"/>
        <v>0</v>
      </c>
      <c r="N20" s="147">
        <f t="shared" si="42"/>
        <v>0</v>
      </c>
      <c r="O20" s="147">
        <f t="shared" si="42"/>
        <v>0</v>
      </c>
      <c r="P20" s="147">
        <f t="shared" si="42"/>
        <v>0</v>
      </c>
      <c r="Q20" s="147">
        <f t="shared" si="42"/>
        <v>0</v>
      </c>
      <c r="R20" s="147">
        <f t="shared" si="42"/>
        <v>0</v>
      </c>
      <c r="S20" s="147">
        <f t="shared" si="42"/>
        <v>0</v>
      </c>
      <c r="T20" s="147">
        <f t="shared" si="42"/>
        <v>0</v>
      </c>
      <c r="U20" s="147">
        <f t="shared" si="42"/>
        <v>0</v>
      </c>
    </row>
    <row r="21" spans="1:21" x14ac:dyDescent="0.35">
      <c r="A21" s="119" t="s">
        <v>169</v>
      </c>
      <c r="B21" s="116" t="s">
        <v>35</v>
      </c>
      <c r="C21" s="111">
        <f>+C19*C20</f>
        <v>0</v>
      </c>
      <c r="D21" s="111">
        <f t="shared" ref="D21:K21" si="58">+D19*D20</f>
        <v>0</v>
      </c>
      <c r="E21" s="111">
        <f t="shared" si="58"/>
        <v>0</v>
      </c>
      <c r="F21" s="111">
        <f t="shared" si="58"/>
        <v>0</v>
      </c>
      <c r="G21" s="111">
        <f t="shared" si="58"/>
        <v>0</v>
      </c>
      <c r="H21" s="111">
        <f t="shared" si="58"/>
        <v>0</v>
      </c>
      <c r="I21" s="111">
        <f t="shared" si="58"/>
        <v>0</v>
      </c>
      <c r="J21" s="111">
        <f t="shared" si="58"/>
        <v>0</v>
      </c>
      <c r="K21" s="111">
        <f t="shared" si="58"/>
        <v>0</v>
      </c>
      <c r="M21" s="148">
        <f t="shared" si="41"/>
        <v>0</v>
      </c>
      <c r="N21" s="148">
        <f t="shared" si="42"/>
        <v>0</v>
      </c>
      <c r="O21" s="148">
        <f t="shared" si="42"/>
        <v>0</v>
      </c>
      <c r="P21" s="148">
        <f t="shared" si="42"/>
        <v>0</v>
      </c>
      <c r="Q21" s="148">
        <f t="shared" si="42"/>
        <v>0</v>
      </c>
      <c r="R21" s="148">
        <f t="shared" si="42"/>
        <v>0</v>
      </c>
      <c r="S21" s="148">
        <f t="shared" si="42"/>
        <v>0</v>
      </c>
      <c r="T21" s="148">
        <f t="shared" si="42"/>
        <v>0</v>
      </c>
      <c r="U21" s="148">
        <f t="shared" si="42"/>
        <v>0</v>
      </c>
    </row>
    <row r="22" spans="1:21" outlineLevel="1" x14ac:dyDescent="0.35">
      <c r="A22" s="119" t="s">
        <v>170</v>
      </c>
      <c r="B22" s="6" t="s">
        <v>367</v>
      </c>
      <c r="C22" s="4"/>
      <c r="D22" s="4"/>
      <c r="E22" s="4"/>
      <c r="F22" s="4"/>
      <c r="G22" s="4"/>
      <c r="H22" s="4"/>
      <c r="I22" s="4"/>
      <c r="J22" s="4"/>
      <c r="K22" s="4"/>
      <c r="M22" s="148">
        <f t="shared" si="41"/>
        <v>0</v>
      </c>
      <c r="N22" s="148">
        <f t="shared" ref="N22" si="59">+D22</f>
        <v>0</v>
      </c>
      <c r="O22" s="148">
        <f t="shared" ref="O22" si="60">+E22</f>
        <v>0</v>
      </c>
      <c r="P22" s="148">
        <f t="shared" ref="P22" si="61">+F22</f>
        <v>0</v>
      </c>
      <c r="Q22" s="148">
        <f t="shared" ref="Q22" si="62">+G22</f>
        <v>0</v>
      </c>
      <c r="R22" s="148">
        <f t="shared" ref="R22" si="63">+H22</f>
        <v>0</v>
      </c>
      <c r="S22" s="148">
        <f t="shared" ref="S22" si="64">+I22</f>
        <v>0</v>
      </c>
      <c r="T22" s="148">
        <f t="shared" ref="T22" si="65">+J22</f>
        <v>0</v>
      </c>
      <c r="U22" s="148">
        <f t="shared" ref="U22" si="66">+K22</f>
        <v>0</v>
      </c>
    </row>
    <row r="23" spans="1:21" outlineLevel="1" x14ac:dyDescent="0.35">
      <c r="A23" s="119" t="s">
        <v>106</v>
      </c>
      <c r="B23" s="117" t="s">
        <v>368</v>
      </c>
      <c r="C23" s="110">
        <v>0</v>
      </c>
      <c r="D23" s="109">
        <f t="shared" ref="D23" si="67">+C23</f>
        <v>0</v>
      </c>
      <c r="E23" s="109">
        <f t="shared" ref="E23" si="68">+D23</f>
        <v>0</v>
      </c>
      <c r="F23" s="109">
        <f t="shared" ref="F23" si="69">+E23</f>
        <v>0</v>
      </c>
      <c r="G23" s="109">
        <f t="shared" ref="G23" si="70">+F23</f>
        <v>0</v>
      </c>
      <c r="H23" s="109">
        <f t="shared" ref="H23:K23" si="71">+G23</f>
        <v>0</v>
      </c>
      <c r="I23" s="109">
        <f t="shared" si="71"/>
        <v>0</v>
      </c>
      <c r="J23" s="109">
        <f t="shared" si="71"/>
        <v>0</v>
      </c>
      <c r="K23" s="109">
        <f t="shared" si="71"/>
        <v>0</v>
      </c>
      <c r="M23" s="147">
        <f t="shared" si="41"/>
        <v>0</v>
      </c>
      <c r="N23" s="147">
        <f t="shared" ref="N23:U26" si="72">+D23</f>
        <v>0</v>
      </c>
      <c r="O23" s="147">
        <f t="shared" si="72"/>
        <v>0</v>
      </c>
      <c r="P23" s="147">
        <f t="shared" si="72"/>
        <v>0</v>
      </c>
      <c r="Q23" s="147">
        <f t="shared" si="72"/>
        <v>0</v>
      </c>
      <c r="R23" s="147">
        <f t="shared" si="72"/>
        <v>0</v>
      </c>
      <c r="S23" s="147">
        <f t="shared" si="72"/>
        <v>0</v>
      </c>
      <c r="T23" s="147">
        <f t="shared" si="72"/>
        <v>0</v>
      </c>
      <c r="U23" s="147">
        <f t="shared" si="72"/>
        <v>0</v>
      </c>
    </row>
    <row r="24" spans="1:21" outlineLevel="1" x14ac:dyDescent="0.35">
      <c r="A24" s="119" t="s">
        <v>171</v>
      </c>
      <c r="B24" s="116" t="s">
        <v>371</v>
      </c>
      <c r="C24" s="111">
        <f>+C22*C23</f>
        <v>0</v>
      </c>
      <c r="D24" s="111">
        <f t="shared" ref="D24:G24" si="73">+D22*D23</f>
        <v>0</v>
      </c>
      <c r="E24" s="111">
        <f t="shared" si="73"/>
        <v>0</v>
      </c>
      <c r="F24" s="111">
        <f t="shared" si="73"/>
        <v>0</v>
      </c>
      <c r="G24" s="111">
        <f t="shared" si="73"/>
        <v>0</v>
      </c>
      <c r="H24" s="111">
        <f t="shared" ref="H24:K24" si="74">+H22*H23</f>
        <v>0</v>
      </c>
      <c r="I24" s="111">
        <f t="shared" si="74"/>
        <v>0</v>
      </c>
      <c r="J24" s="111">
        <f t="shared" si="74"/>
        <v>0</v>
      </c>
      <c r="K24" s="111">
        <f t="shared" si="74"/>
        <v>0</v>
      </c>
      <c r="M24" s="148">
        <f t="shared" si="41"/>
        <v>0</v>
      </c>
      <c r="N24" s="148">
        <f t="shared" si="72"/>
        <v>0</v>
      </c>
      <c r="O24" s="148">
        <f t="shared" si="72"/>
        <v>0</v>
      </c>
      <c r="P24" s="148">
        <f t="shared" si="72"/>
        <v>0</v>
      </c>
      <c r="Q24" s="148">
        <f t="shared" si="72"/>
        <v>0</v>
      </c>
      <c r="R24" s="148">
        <f t="shared" si="72"/>
        <v>0</v>
      </c>
      <c r="S24" s="148">
        <f t="shared" si="72"/>
        <v>0</v>
      </c>
      <c r="T24" s="148">
        <f t="shared" si="72"/>
        <v>0</v>
      </c>
      <c r="U24" s="148">
        <f t="shared" si="72"/>
        <v>0</v>
      </c>
    </row>
    <row r="25" spans="1:21" x14ac:dyDescent="0.35">
      <c r="A25" s="119" t="s">
        <v>107</v>
      </c>
      <c r="B25" s="6" t="s">
        <v>9</v>
      </c>
      <c r="C25" s="1"/>
      <c r="D25" s="1"/>
      <c r="E25" s="1"/>
      <c r="F25" s="1"/>
      <c r="G25" s="1"/>
      <c r="H25" s="1"/>
      <c r="I25" s="1"/>
      <c r="J25" s="1"/>
      <c r="K25" s="1"/>
      <c r="M25" s="148">
        <f t="shared" si="41"/>
        <v>0</v>
      </c>
      <c r="N25" s="148">
        <f t="shared" si="72"/>
        <v>0</v>
      </c>
      <c r="O25" s="148">
        <f t="shared" si="72"/>
        <v>0</v>
      </c>
      <c r="P25" s="148">
        <f t="shared" si="72"/>
        <v>0</v>
      </c>
      <c r="Q25" s="148">
        <f t="shared" si="72"/>
        <v>0</v>
      </c>
      <c r="R25" s="148">
        <f t="shared" si="72"/>
        <v>0</v>
      </c>
      <c r="S25" s="148">
        <f t="shared" si="72"/>
        <v>0</v>
      </c>
      <c r="T25" s="148">
        <f t="shared" si="72"/>
        <v>0</v>
      </c>
      <c r="U25" s="148">
        <f t="shared" si="72"/>
        <v>0</v>
      </c>
    </row>
    <row r="26" spans="1:21" x14ac:dyDescent="0.35">
      <c r="A26" s="119" t="s">
        <v>108</v>
      </c>
      <c r="B26" s="115" t="s">
        <v>425</v>
      </c>
      <c r="C26" s="113"/>
      <c r="D26" s="113"/>
      <c r="E26" s="113"/>
      <c r="F26" s="113"/>
      <c r="G26" s="113"/>
      <c r="H26" s="113"/>
      <c r="I26" s="113"/>
      <c r="J26" s="113"/>
      <c r="K26" s="113"/>
      <c r="M26" s="148">
        <f t="shared" si="41"/>
        <v>0</v>
      </c>
      <c r="N26" s="148">
        <f t="shared" si="72"/>
        <v>0</v>
      </c>
      <c r="O26" s="148">
        <f t="shared" si="72"/>
        <v>0</v>
      </c>
      <c r="P26" s="148">
        <f t="shared" si="72"/>
        <v>0</v>
      </c>
      <c r="Q26" s="148">
        <f t="shared" si="72"/>
        <v>0</v>
      </c>
      <c r="R26" s="148">
        <f t="shared" si="72"/>
        <v>0</v>
      </c>
      <c r="S26" s="148">
        <f t="shared" si="72"/>
        <v>0</v>
      </c>
      <c r="T26" s="148">
        <f t="shared" si="72"/>
        <v>0</v>
      </c>
      <c r="U26" s="148">
        <f t="shared" si="72"/>
        <v>0</v>
      </c>
    </row>
    <row r="27" spans="1:21" x14ac:dyDescent="0.35">
      <c r="A27" s="119" t="s">
        <v>109</v>
      </c>
      <c r="B27" s="6" t="s">
        <v>102</v>
      </c>
      <c r="C27" s="1"/>
      <c r="D27" s="1"/>
      <c r="E27" s="1"/>
      <c r="F27" s="1"/>
      <c r="G27" s="1"/>
      <c r="H27" s="1"/>
      <c r="I27" s="1"/>
      <c r="J27" s="1"/>
      <c r="K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35">
      <c r="A28" s="119" t="s">
        <v>110</v>
      </c>
      <c r="B28" s="118" t="s">
        <v>103</v>
      </c>
      <c r="C28" s="112">
        <f>+C14+C15+C21+C24+C25+C26+C27</f>
        <v>0</v>
      </c>
      <c r="D28" s="112" t="e">
        <f t="shared" ref="D28:K28" si="75">+D14+D15+D21+D24+D25+D26+D27</f>
        <v>#DIV/0!</v>
      </c>
      <c r="E28" s="112" t="e">
        <f t="shared" si="75"/>
        <v>#DIV/0!</v>
      </c>
      <c r="F28" s="112" t="e">
        <f t="shared" si="75"/>
        <v>#DIV/0!</v>
      </c>
      <c r="G28" s="112" t="e">
        <f t="shared" si="75"/>
        <v>#DIV/0!</v>
      </c>
      <c r="H28" s="112" t="e">
        <f t="shared" si="75"/>
        <v>#DIV/0!</v>
      </c>
      <c r="I28" s="112" t="e">
        <f t="shared" si="75"/>
        <v>#DIV/0!</v>
      </c>
      <c r="J28" s="112" t="e">
        <f t="shared" si="75"/>
        <v>#DIV/0!</v>
      </c>
      <c r="K28" s="112" t="e">
        <f t="shared" si="75"/>
        <v>#DIV/0!</v>
      </c>
      <c r="M28" s="112">
        <f>+M14+M15+M21+M24+M25+M26+M27</f>
        <v>0</v>
      </c>
      <c r="N28" s="112" t="e">
        <f t="shared" ref="N28" si="76">+N14+N15+N21+N24+N25+N26+N27</f>
        <v>#DIV/0!</v>
      </c>
      <c r="O28" s="112" t="e">
        <f t="shared" ref="O28" si="77">+O14+O15+O21+O24+O25+O26+O27</f>
        <v>#DIV/0!</v>
      </c>
      <c r="P28" s="112" t="e">
        <f t="shared" ref="P28" si="78">+P14+P15+P21+P24+P25+P26+P27</f>
        <v>#DIV/0!</v>
      </c>
      <c r="Q28" s="112" t="e">
        <f t="shared" ref="Q28" si="79">+Q14+Q15+Q21+Q24+Q25+Q26+Q27</f>
        <v>#DIV/0!</v>
      </c>
      <c r="R28" s="112" t="e">
        <f t="shared" ref="R28" si="80">+R14+R15+R21+R24+R25+R26+R27</f>
        <v>#DIV/0!</v>
      </c>
      <c r="S28" s="112" t="e">
        <f t="shared" ref="S28" si="81">+S14+S15+S21+S24+S25+S26+S27</f>
        <v>#DIV/0!</v>
      </c>
      <c r="T28" s="112" t="e">
        <f t="shared" ref="T28" si="82">+T14+T15+T21+T24+T25+T26+T27</f>
        <v>#DIV/0!</v>
      </c>
      <c r="U28" s="112" t="e">
        <f t="shared" ref="U28" si="83">+U14+U15+U21+U24+U25+U26+U27</f>
        <v>#DIV/0!</v>
      </c>
    </row>
    <row r="29" spans="1:21" ht="10" customHeight="1" x14ac:dyDescent="0.35"/>
    <row r="30" spans="1:21" x14ac:dyDescent="0.35">
      <c r="A30" s="119" t="s">
        <v>112</v>
      </c>
      <c r="B30" s="4" t="s">
        <v>34</v>
      </c>
      <c r="G30" s="4"/>
      <c r="Q30" s="4"/>
    </row>
    <row r="31" spans="1:21" x14ac:dyDescent="0.35">
      <c r="A31" s="122" t="s">
        <v>113</v>
      </c>
      <c r="B31" s="113" t="s">
        <v>41</v>
      </c>
      <c r="G31" s="113"/>
      <c r="H31" s="113"/>
      <c r="I31" s="113"/>
      <c r="J31" s="113"/>
      <c r="K31" s="113"/>
      <c r="Q31" s="113"/>
      <c r="R31" s="113"/>
      <c r="S31" s="113"/>
      <c r="T31" s="113"/>
      <c r="U31" s="113"/>
    </row>
    <row r="32" spans="1:21" x14ac:dyDescent="0.35">
      <c r="A32" s="119" t="s">
        <v>114</v>
      </c>
      <c r="B32" s="4" t="s">
        <v>303</v>
      </c>
      <c r="G32" s="4"/>
      <c r="H32" s="4"/>
      <c r="I32" s="4"/>
      <c r="J32" s="4"/>
      <c r="K32" s="4"/>
      <c r="Q32" s="4"/>
      <c r="R32" s="4"/>
      <c r="S32" s="4"/>
      <c r="T32" s="4"/>
      <c r="U32" s="4"/>
    </row>
    <row r="33" spans="1:21" x14ac:dyDescent="0.35">
      <c r="A33" s="122" t="s">
        <v>116</v>
      </c>
      <c r="B33" s="113" t="s">
        <v>297</v>
      </c>
      <c r="G33" s="113"/>
      <c r="Q33" s="113"/>
    </row>
    <row r="34" spans="1:21" x14ac:dyDescent="0.35">
      <c r="A34" s="123" t="s">
        <v>115</v>
      </c>
      <c r="B34" s="112" t="s">
        <v>111</v>
      </c>
      <c r="G34" s="112">
        <f>+(G32+G33)*G$20</f>
        <v>0</v>
      </c>
      <c r="H34" s="112">
        <f>+(H32+H33)*H$20</f>
        <v>0</v>
      </c>
      <c r="I34" s="112">
        <f>+(I32+I33)*I$20</f>
        <v>0</v>
      </c>
      <c r="J34" s="112">
        <f>+(J32+J33)*J$20</f>
        <v>0</v>
      </c>
      <c r="K34" s="112">
        <f>+(K32+K33)*K$20</f>
        <v>0</v>
      </c>
      <c r="Q34" s="112">
        <f>+(Q32+Q33)*Q$20</f>
        <v>0</v>
      </c>
      <c r="R34" s="112">
        <f>+(R32+R33)*R$20</f>
        <v>0</v>
      </c>
      <c r="S34" s="112">
        <f>+(S32+S33)*S$20</f>
        <v>0</v>
      </c>
      <c r="T34" s="112">
        <f>+(T32+T33)*T$20</f>
        <v>0</v>
      </c>
      <c r="U34" s="112">
        <f>+(U32+U33)*U$20</f>
        <v>0</v>
      </c>
    </row>
    <row r="35" spans="1:21" outlineLevel="1" x14ac:dyDescent="0.35">
      <c r="A35" s="119" t="s">
        <v>117</v>
      </c>
      <c r="B35" s="4" t="s">
        <v>367</v>
      </c>
      <c r="G35" s="4"/>
      <c r="H35" s="4"/>
      <c r="I35" s="4"/>
      <c r="J35" s="4"/>
      <c r="K35" s="4"/>
      <c r="Q35" s="4"/>
      <c r="R35" s="4"/>
      <c r="S35" s="4"/>
      <c r="T35" s="4"/>
      <c r="U35" s="4"/>
    </row>
    <row r="36" spans="1:21" outlineLevel="1" x14ac:dyDescent="0.35">
      <c r="A36" s="124" t="s">
        <v>118</v>
      </c>
      <c r="B36" s="111" t="s">
        <v>370</v>
      </c>
      <c r="G36" s="111">
        <f>+G35*G$23</f>
        <v>0</v>
      </c>
      <c r="H36" s="111">
        <f t="shared" ref="H36:K36" si="84">+H35*H$23</f>
        <v>0</v>
      </c>
      <c r="I36" s="111">
        <f t="shared" si="84"/>
        <v>0</v>
      </c>
      <c r="J36" s="111">
        <f t="shared" si="84"/>
        <v>0</v>
      </c>
      <c r="K36" s="111">
        <f t="shared" si="84"/>
        <v>0</v>
      </c>
      <c r="Q36" s="111">
        <f>+Q35*Q$23</f>
        <v>0</v>
      </c>
      <c r="R36" s="111">
        <f t="shared" ref="R36:U36" si="85">+R35*R$23</f>
        <v>0</v>
      </c>
      <c r="S36" s="111">
        <f t="shared" si="85"/>
        <v>0</v>
      </c>
      <c r="T36" s="111">
        <f t="shared" si="85"/>
        <v>0</v>
      </c>
      <c r="U36" s="111">
        <f t="shared" si="85"/>
        <v>0</v>
      </c>
    </row>
    <row r="37" spans="1:21" x14ac:dyDescent="0.35">
      <c r="A37" s="124" t="s">
        <v>119</v>
      </c>
      <c r="B37" s="111" t="s">
        <v>120</v>
      </c>
      <c r="G37" s="111">
        <f>+G30+G31+G34+G36</f>
        <v>0</v>
      </c>
      <c r="H37" s="111">
        <f t="shared" ref="H37:K37" si="86">+H30+H31+H34+H36</f>
        <v>0</v>
      </c>
      <c r="I37" s="111">
        <f t="shared" si="86"/>
        <v>0</v>
      </c>
      <c r="J37" s="111">
        <f t="shared" si="86"/>
        <v>0</v>
      </c>
      <c r="K37" s="111">
        <f t="shared" si="86"/>
        <v>0</v>
      </c>
      <c r="Q37" s="111">
        <f>+Q30+Q31+Q34+Q36</f>
        <v>0</v>
      </c>
      <c r="R37" s="111">
        <f t="shared" ref="R37:U37" si="87">+R30+R31+R34+R36</f>
        <v>0</v>
      </c>
      <c r="S37" s="111">
        <f t="shared" si="87"/>
        <v>0</v>
      </c>
      <c r="T37" s="111">
        <f t="shared" si="87"/>
        <v>0</v>
      </c>
      <c r="U37" s="111">
        <f t="shared" si="87"/>
        <v>0</v>
      </c>
    </row>
    <row r="38" spans="1:21" x14ac:dyDescent="0.35">
      <c r="A38" s="119" t="s">
        <v>184</v>
      </c>
      <c r="B38" s="4" t="s">
        <v>34</v>
      </c>
      <c r="H38" s="4"/>
      <c r="R38" s="4"/>
    </row>
    <row r="39" spans="1:21" x14ac:dyDescent="0.35">
      <c r="A39" s="122" t="s">
        <v>185</v>
      </c>
      <c r="B39" s="113" t="s">
        <v>41</v>
      </c>
      <c r="H39" s="113"/>
      <c r="I39" s="113"/>
      <c r="J39" s="113"/>
      <c r="K39" s="113"/>
      <c r="R39" s="113"/>
      <c r="S39" s="113"/>
      <c r="T39" s="113"/>
      <c r="U39" s="113"/>
    </row>
    <row r="40" spans="1:21" x14ac:dyDescent="0.35">
      <c r="A40" s="119" t="s">
        <v>186</v>
      </c>
      <c r="B40" s="4" t="s">
        <v>303</v>
      </c>
      <c r="H40" s="4"/>
      <c r="I40" s="4"/>
      <c r="J40" s="4"/>
      <c r="K40" s="4"/>
      <c r="R40" s="4"/>
      <c r="S40" s="4"/>
      <c r="T40" s="4"/>
      <c r="U40" s="4"/>
    </row>
    <row r="41" spans="1:21" x14ac:dyDescent="0.35">
      <c r="A41" s="122" t="s">
        <v>187</v>
      </c>
      <c r="B41" s="113" t="s">
        <v>297</v>
      </c>
      <c r="H41" s="113"/>
      <c r="R41" s="113"/>
    </row>
    <row r="42" spans="1:21" x14ac:dyDescent="0.35">
      <c r="A42" s="123" t="s">
        <v>188</v>
      </c>
      <c r="B42" s="112" t="s">
        <v>111</v>
      </c>
      <c r="H42" s="112">
        <f>+(H40+H41)*H$20</f>
        <v>0</v>
      </c>
      <c r="I42" s="112">
        <f>+(I40+I41)*I$20</f>
        <v>0</v>
      </c>
      <c r="J42" s="112">
        <f>+(J40+J41)*J$20</f>
        <v>0</v>
      </c>
      <c r="K42" s="112">
        <f>+(K40+K41)*K$20</f>
        <v>0</v>
      </c>
      <c r="R42" s="112">
        <f>+(R40+R41)*R$20</f>
        <v>0</v>
      </c>
      <c r="S42" s="112">
        <f>+(S40+S41)*S$20</f>
        <v>0</v>
      </c>
      <c r="T42" s="112">
        <f>+(T40+T41)*T$20</f>
        <v>0</v>
      </c>
      <c r="U42" s="112">
        <f>+(U40+U41)*U$20</f>
        <v>0</v>
      </c>
    </row>
    <row r="43" spans="1:21" outlineLevel="1" x14ac:dyDescent="0.35">
      <c r="A43" s="119" t="s">
        <v>189</v>
      </c>
      <c r="B43" s="4" t="s">
        <v>367</v>
      </c>
      <c r="H43" s="4"/>
      <c r="I43" s="4"/>
      <c r="J43" s="4"/>
      <c r="K43" s="4"/>
      <c r="R43" s="4"/>
      <c r="S43" s="4"/>
      <c r="T43" s="4"/>
      <c r="U43" s="4"/>
    </row>
    <row r="44" spans="1:21" outlineLevel="1" x14ac:dyDescent="0.35">
      <c r="A44" s="124" t="s">
        <v>190</v>
      </c>
      <c r="B44" s="111" t="s">
        <v>370</v>
      </c>
      <c r="H44" s="111">
        <f t="shared" ref="H44:K44" si="88">+H43*H$23</f>
        <v>0</v>
      </c>
      <c r="I44" s="111">
        <f t="shared" si="88"/>
        <v>0</v>
      </c>
      <c r="J44" s="111">
        <f t="shared" si="88"/>
        <v>0</v>
      </c>
      <c r="K44" s="111">
        <f t="shared" si="88"/>
        <v>0</v>
      </c>
      <c r="R44" s="111">
        <f t="shared" ref="R44:U44" si="89">+R43*R$23</f>
        <v>0</v>
      </c>
      <c r="S44" s="111">
        <f t="shared" si="89"/>
        <v>0</v>
      </c>
      <c r="T44" s="111">
        <f t="shared" si="89"/>
        <v>0</v>
      </c>
      <c r="U44" s="111">
        <f t="shared" si="89"/>
        <v>0</v>
      </c>
    </row>
    <row r="45" spans="1:21" x14ac:dyDescent="0.35">
      <c r="A45" s="124" t="s">
        <v>191</v>
      </c>
      <c r="B45" s="111" t="s">
        <v>192</v>
      </c>
      <c r="H45" s="111">
        <f t="shared" ref="H45:K45" si="90">+H38+H39+H42+H44</f>
        <v>0</v>
      </c>
      <c r="I45" s="111">
        <f t="shared" si="90"/>
        <v>0</v>
      </c>
      <c r="J45" s="111">
        <f t="shared" si="90"/>
        <v>0</v>
      </c>
      <c r="K45" s="111">
        <f t="shared" si="90"/>
        <v>0</v>
      </c>
      <c r="R45" s="111">
        <f>+R38+R39+R42+R44</f>
        <v>0</v>
      </c>
      <c r="S45" s="111">
        <f t="shared" ref="S45:U45" si="91">+S38+S39+S42+S44</f>
        <v>0</v>
      </c>
      <c r="T45" s="111">
        <f t="shared" si="91"/>
        <v>0</v>
      </c>
      <c r="U45" s="111">
        <f t="shared" si="91"/>
        <v>0</v>
      </c>
    </row>
    <row r="46" spans="1:21" x14ac:dyDescent="0.35">
      <c r="A46" s="119" t="s">
        <v>193</v>
      </c>
      <c r="B46" s="4" t="s">
        <v>34</v>
      </c>
      <c r="I46" s="4"/>
      <c r="S46" s="4"/>
    </row>
    <row r="47" spans="1:21" x14ac:dyDescent="0.35">
      <c r="A47" s="122" t="s">
        <v>194</v>
      </c>
      <c r="B47" s="113" t="s">
        <v>41</v>
      </c>
      <c r="I47" s="113"/>
      <c r="J47" s="113"/>
      <c r="K47" s="113"/>
      <c r="S47" s="113"/>
      <c r="T47" s="113"/>
      <c r="U47" s="113"/>
    </row>
    <row r="48" spans="1:21" x14ac:dyDescent="0.35">
      <c r="A48" s="119" t="s">
        <v>195</v>
      </c>
      <c r="B48" s="4" t="s">
        <v>303</v>
      </c>
      <c r="I48" s="4"/>
      <c r="J48" s="4"/>
      <c r="K48" s="4"/>
      <c r="S48" s="4"/>
      <c r="T48" s="4"/>
      <c r="U48" s="4"/>
    </row>
    <row r="49" spans="1:21" x14ac:dyDescent="0.35">
      <c r="A49" s="122" t="s">
        <v>196</v>
      </c>
      <c r="B49" s="113" t="s">
        <v>297</v>
      </c>
      <c r="I49" s="113"/>
      <c r="S49" s="113"/>
    </row>
    <row r="50" spans="1:21" x14ac:dyDescent="0.35">
      <c r="A50" s="123" t="s">
        <v>197</v>
      </c>
      <c r="B50" s="112" t="s">
        <v>111</v>
      </c>
      <c r="I50" s="112">
        <f>+(I48+I49)*I$20</f>
        <v>0</v>
      </c>
      <c r="J50" s="112">
        <f>+(J48+J49)*J$20</f>
        <v>0</v>
      </c>
      <c r="K50" s="112">
        <f>+(K48+K49)*K$20</f>
        <v>0</v>
      </c>
      <c r="S50" s="112">
        <f>+(S48+S49)*S$20</f>
        <v>0</v>
      </c>
      <c r="T50" s="112">
        <f>+(T48+T49)*T$20</f>
        <v>0</v>
      </c>
      <c r="U50" s="112">
        <f>+(U48+U49)*U$20</f>
        <v>0</v>
      </c>
    </row>
    <row r="51" spans="1:21" outlineLevel="1" x14ac:dyDescent="0.35">
      <c r="A51" s="119" t="s">
        <v>198</v>
      </c>
      <c r="B51" s="4" t="s">
        <v>367</v>
      </c>
      <c r="I51" s="4"/>
      <c r="J51" s="4"/>
      <c r="K51" s="4"/>
      <c r="S51" s="4"/>
      <c r="T51" s="4"/>
      <c r="U51" s="4"/>
    </row>
    <row r="52" spans="1:21" outlineLevel="1" x14ac:dyDescent="0.35">
      <c r="A52" s="124" t="s">
        <v>199</v>
      </c>
      <c r="B52" s="111" t="s">
        <v>370</v>
      </c>
      <c r="I52" s="111">
        <f t="shared" ref="I52:K52" si="92">+I51*I$23</f>
        <v>0</v>
      </c>
      <c r="J52" s="111">
        <f t="shared" si="92"/>
        <v>0</v>
      </c>
      <c r="K52" s="111">
        <f t="shared" si="92"/>
        <v>0</v>
      </c>
      <c r="S52" s="111">
        <f t="shared" ref="S52:U52" si="93">+S51*S$23</f>
        <v>0</v>
      </c>
      <c r="T52" s="111">
        <f t="shared" si="93"/>
        <v>0</v>
      </c>
      <c r="U52" s="111">
        <f t="shared" si="93"/>
        <v>0</v>
      </c>
    </row>
    <row r="53" spans="1:21" x14ac:dyDescent="0.35">
      <c r="A53" s="124" t="s">
        <v>200</v>
      </c>
      <c r="B53" s="111" t="s">
        <v>201</v>
      </c>
      <c r="I53" s="111">
        <f>+I46+I47+I50+I52</f>
        <v>0</v>
      </c>
      <c r="J53" s="111">
        <f t="shared" ref="J53:K53" si="94">+J46+J47+J50+J52</f>
        <v>0</v>
      </c>
      <c r="K53" s="111">
        <f t="shared" si="94"/>
        <v>0</v>
      </c>
      <c r="S53" s="111">
        <f>+S46+S47+S50+S52</f>
        <v>0</v>
      </c>
      <c r="T53" s="111">
        <f t="shared" ref="T53:U53" si="95">+T46+T47+T50+T52</f>
        <v>0</v>
      </c>
      <c r="U53" s="111">
        <f t="shared" si="95"/>
        <v>0</v>
      </c>
    </row>
    <row r="54" spans="1:21" x14ac:dyDescent="0.35">
      <c r="A54" s="119" t="s">
        <v>182</v>
      </c>
      <c r="B54" s="4" t="s">
        <v>34</v>
      </c>
      <c r="J54" s="4"/>
      <c r="T54" s="4"/>
    </row>
    <row r="55" spans="1:21" x14ac:dyDescent="0.35">
      <c r="A55" s="122" t="s">
        <v>183</v>
      </c>
      <c r="B55" s="113" t="s">
        <v>41</v>
      </c>
      <c r="J55" s="113"/>
      <c r="K55" s="113"/>
      <c r="T55" s="113"/>
      <c r="U55" s="113"/>
    </row>
    <row r="56" spans="1:21" x14ac:dyDescent="0.35">
      <c r="A56" s="119" t="s">
        <v>202</v>
      </c>
      <c r="B56" s="4" t="s">
        <v>303</v>
      </c>
      <c r="J56" s="4"/>
      <c r="K56" s="4"/>
      <c r="T56" s="4"/>
      <c r="U56" s="4"/>
    </row>
    <row r="57" spans="1:21" x14ac:dyDescent="0.35">
      <c r="A57" s="122" t="s">
        <v>203</v>
      </c>
      <c r="B57" s="113" t="s">
        <v>297</v>
      </c>
      <c r="J57" s="113"/>
      <c r="T57" s="113"/>
    </row>
    <row r="58" spans="1:21" x14ac:dyDescent="0.35">
      <c r="A58" s="123" t="s">
        <v>204</v>
      </c>
      <c r="B58" s="112" t="s">
        <v>111</v>
      </c>
      <c r="J58" s="112">
        <f>+(J56+J57)*J$20</f>
        <v>0</v>
      </c>
      <c r="K58" s="112">
        <f>+(K56+K57)*K$20</f>
        <v>0</v>
      </c>
      <c r="T58" s="112">
        <f>+(T56+T57)*T$20</f>
        <v>0</v>
      </c>
      <c r="U58" s="112">
        <f>+(U56+U57)*U$20</f>
        <v>0</v>
      </c>
    </row>
    <row r="59" spans="1:21" outlineLevel="1" x14ac:dyDescent="0.35">
      <c r="A59" s="119" t="s">
        <v>205</v>
      </c>
      <c r="B59" s="4" t="s">
        <v>367</v>
      </c>
      <c r="J59" s="4"/>
      <c r="K59" s="4"/>
      <c r="T59" s="4"/>
      <c r="U59" s="4"/>
    </row>
    <row r="60" spans="1:21" outlineLevel="1" x14ac:dyDescent="0.35">
      <c r="A60" s="124" t="s">
        <v>206</v>
      </c>
      <c r="B60" s="111" t="s">
        <v>370</v>
      </c>
      <c r="J60" s="111">
        <f t="shared" ref="J60:K60" si="96">+J59*J$23</f>
        <v>0</v>
      </c>
      <c r="K60" s="111">
        <f t="shared" si="96"/>
        <v>0</v>
      </c>
      <c r="T60" s="111">
        <f t="shared" ref="T60:U60" si="97">+T59*T$23</f>
        <v>0</v>
      </c>
      <c r="U60" s="111">
        <f t="shared" si="97"/>
        <v>0</v>
      </c>
    </row>
    <row r="61" spans="1:21" x14ac:dyDescent="0.35">
      <c r="A61" s="124" t="s">
        <v>207</v>
      </c>
      <c r="B61" s="111" t="s">
        <v>208</v>
      </c>
      <c r="J61" s="111">
        <f>+J54+J55+J58+J60</f>
        <v>0</v>
      </c>
      <c r="K61" s="111">
        <f t="shared" ref="K61" si="98">+K54+K55+K58+K60</f>
        <v>0</v>
      </c>
      <c r="T61" s="111">
        <f>+T54+T55+T58+T60</f>
        <v>0</v>
      </c>
      <c r="U61" s="111">
        <f t="shared" ref="U61" si="99">+U54+U55+U58+U60</f>
        <v>0</v>
      </c>
    </row>
    <row r="62" spans="1:21" x14ac:dyDescent="0.35">
      <c r="A62" s="119" t="s">
        <v>209</v>
      </c>
      <c r="B62" s="4" t="s">
        <v>34</v>
      </c>
      <c r="K62" s="4"/>
      <c r="U62" s="4"/>
    </row>
    <row r="63" spans="1:21" x14ac:dyDescent="0.35">
      <c r="A63" s="122" t="s">
        <v>210</v>
      </c>
      <c r="B63" s="113" t="s">
        <v>41</v>
      </c>
      <c r="K63" s="113"/>
      <c r="U63" s="113"/>
    </row>
    <row r="64" spans="1:21" x14ac:dyDescent="0.35">
      <c r="A64" s="119" t="s">
        <v>211</v>
      </c>
      <c r="B64" s="4" t="s">
        <v>303</v>
      </c>
      <c r="K64" s="4"/>
      <c r="U64" s="4"/>
    </row>
    <row r="65" spans="1:21" x14ac:dyDescent="0.35">
      <c r="A65" s="122" t="s">
        <v>212</v>
      </c>
      <c r="B65" s="113" t="s">
        <v>297</v>
      </c>
      <c r="K65" s="113"/>
      <c r="U65" s="113"/>
    </row>
    <row r="66" spans="1:21" x14ac:dyDescent="0.35">
      <c r="A66" s="123" t="s">
        <v>213</v>
      </c>
      <c r="B66" s="112" t="s">
        <v>111</v>
      </c>
      <c r="K66" s="112">
        <f>+(K64+K65)*K$20</f>
        <v>0</v>
      </c>
      <c r="U66" s="112">
        <f>+(U64+U65)*U$20</f>
        <v>0</v>
      </c>
    </row>
    <row r="67" spans="1:21" outlineLevel="1" x14ac:dyDescent="0.35">
      <c r="A67" s="119" t="s">
        <v>214</v>
      </c>
      <c r="B67" s="4" t="s">
        <v>367</v>
      </c>
      <c r="K67" s="4"/>
      <c r="U67" s="4"/>
    </row>
    <row r="68" spans="1:21" outlineLevel="1" x14ac:dyDescent="0.35">
      <c r="A68" s="124" t="s">
        <v>215</v>
      </c>
      <c r="B68" s="111" t="s">
        <v>370</v>
      </c>
      <c r="K68" s="111">
        <f t="shared" ref="K68" si="100">+K67*K$23</f>
        <v>0</v>
      </c>
      <c r="U68" s="111">
        <f t="shared" ref="U68" si="101">+U67*U$23</f>
        <v>0</v>
      </c>
    </row>
    <row r="69" spans="1:21" x14ac:dyDescent="0.35">
      <c r="A69" s="124" t="s">
        <v>216</v>
      </c>
      <c r="B69" s="111" t="s">
        <v>217</v>
      </c>
      <c r="K69" s="111">
        <f>+K62+K63+K66+K68</f>
        <v>0</v>
      </c>
      <c r="U69" s="111">
        <f>+U62+U63+U66+U68</f>
        <v>0</v>
      </c>
    </row>
    <row r="70" spans="1:21" ht="13.5" customHeight="1" x14ac:dyDescent="0.35"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</row>
    <row r="71" spans="1:21" x14ac:dyDescent="0.35">
      <c r="A71" s="124" t="s">
        <v>76</v>
      </c>
      <c r="B71" s="111" t="s">
        <v>42</v>
      </c>
      <c r="G71" s="111">
        <f>+G69+G61+G53+G45+G37</f>
        <v>0</v>
      </c>
      <c r="H71" s="111">
        <f>+H69+H61+H53+H45+H37</f>
        <v>0</v>
      </c>
      <c r="I71" s="111">
        <f>+I69+I61+I53+I45+I37</f>
        <v>0</v>
      </c>
      <c r="J71" s="111">
        <f>+J69+J61+J53+J45+J37</f>
        <v>0</v>
      </c>
      <c r="K71" s="111">
        <f>+K69+K61+K53+K45+K37</f>
        <v>0</v>
      </c>
      <c r="Q71" s="111">
        <f>+Q69+Q61+Q53+Q45+Q37</f>
        <v>0</v>
      </c>
      <c r="R71" s="111">
        <f>+R69+R61+R53+R45+R37</f>
        <v>0</v>
      </c>
      <c r="S71" s="111">
        <f>+S69+S61+S53+S45+S37</f>
        <v>0</v>
      </c>
      <c r="T71" s="111">
        <f>+T69+T61+T53+T45+T37</f>
        <v>0</v>
      </c>
      <c r="U71" s="111">
        <f>+U69+U61+U53+U45+U37</f>
        <v>0</v>
      </c>
    </row>
    <row r="72" spans="1:21" ht="10" customHeight="1" x14ac:dyDescent="0.35"/>
    <row r="73" spans="1:21" x14ac:dyDescent="0.35">
      <c r="A73" s="119" t="s">
        <v>121</v>
      </c>
      <c r="B73" s="4" t="s">
        <v>372</v>
      </c>
      <c r="G73" s="1"/>
      <c r="H73" s="1"/>
      <c r="I73" s="1"/>
      <c r="J73" s="1"/>
      <c r="K73" s="1"/>
      <c r="Q73" s="1"/>
      <c r="R73" s="1"/>
      <c r="S73" s="1"/>
      <c r="T73" s="1"/>
      <c r="U73" s="1"/>
    </row>
    <row r="74" spans="1:21" ht="10" customHeight="1" x14ac:dyDescent="0.35"/>
    <row r="75" spans="1:21" x14ac:dyDescent="0.35">
      <c r="A75" s="119" t="s">
        <v>121</v>
      </c>
      <c r="B75" s="4" t="s">
        <v>97</v>
      </c>
      <c r="C75" s="1"/>
      <c r="D75" s="1"/>
      <c r="E75" s="1"/>
      <c r="F75" s="1"/>
      <c r="G75" s="1"/>
      <c r="H75" s="1"/>
      <c r="I75" s="1"/>
      <c r="J75" s="1"/>
      <c r="K75" s="1"/>
      <c r="Q75" s="1"/>
      <c r="R75" s="1"/>
      <c r="S75" s="1"/>
      <c r="T75" s="1"/>
      <c r="U75" s="1"/>
    </row>
    <row r="76" spans="1:21" ht="10" customHeight="1" x14ac:dyDescent="0.35"/>
    <row r="77" spans="1:21" x14ac:dyDescent="0.35">
      <c r="A77" s="119" t="s">
        <v>121</v>
      </c>
      <c r="B77" s="125" t="s">
        <v>1</v>
      </c>
      <c r="G77" s="1"/>
      <c r="H77" s="1"/>
      <c r="I77" s="1"/>
      <c r="J77" s="1"/>
      <c r="K77" s="1"/>
      <c r="Q77" s="1"/>
      <c r="R77" s="1"/>
      <c r="S77" s="1"/>
      <c r="T77" s="1"/>
      <c r="U77" s="1"/>
    </row>
    <row r="78" spans="1:21" ht="10" customHeight="1" x14ac:dyDescent="0.35"/>
    <row r="79" spans="1:21" x14ac:dyDescent="0.35">
      <c r="A79" s="124" t="s">
        <v>128</v>
      </c>
      <c r="B79" s="111" t="s">
        <v>127</v>
      </c>
      <c r="C79" s="111">
        <f t="shared" ref="C79:K79" si="102">+C73+C71+C28+C77+C75</f>
        <v>0</v>
      </c>
      <c r="D79" s="111" t="e">
        <f t="shared" si="102"/>
        <v>#DIV/0!</v>
      </c>
      <c r="E79" s="111" t="e">
        <f t="shared" si="102"/>
        <v>#DIV/0!</v>
      </c>
      <c r="F79" s="111" t="e">
        <f t="shared" si="102"/>
        <v>#DIV/0!</v>
      </c>
      <c r="G79" s="111" t="e">
        <f t="shared" si="102"/>
        <v>#DIV/0!</v>
      </c>
      <c r="H79" s="111" t="e">
        <f t="shared" si="102"/>
        <v>#DIV/0!</v>
      </c>
      <c r="I79" s="111" t="e">
        <f t="shared" si="102"/>
        <v>#DIV/0!</v>
      </c>
      <c r="J79" s="111" t="e">
        <f t="shared" si="102"/>
        <v>#DIV/0!</v>
      </c>
      <c r="K79" s="111" t="e">
        <f t="shared" si="102"/>
        <v>#DIV/0!</v>
      </c>
      <c r="M79" s="111">
        <f t="shared" ref="M79:U79" si="103">+M73+M71+M28+M77+M75</f>
        <v>0</v>
      </c>
      <c r="N79" s="111" t="e">
        <f t="shared" si="103"/>
        <v>#DIV/0!</v>
      </c>
      <c r="O79" s="111" t="e">
        <f t="shared" si="103"/>
        <v>#DIV/0!</v>
      </c>
      <c r="P79" s="111" t="e">
        <f t="shared" si="103"/>
        <v>#DIV/0!</v>
      </c>
      <c r="Q79" s="111" t="e">
        <f t="shared" si="103"/>
        <v>#DIV/0!</v>
      </c>
      <c r="R79" s="111" t="e">
        <f t="shared" si="103"/>
        <v>#DIV/0!</v>
      </c>
      <c r="S79" s="111" t="e">
        <f t="shared" si="103"/>
        <v>#DIV/0!</v>
      </c>
      <c r="T79" s="111" t="e">
        <f t="shared" si="103"/>
        <v>#DIV/0!</v>
      </c>
      <c r="U79" s="111" t="e">
        <f t="shared" si="103"/>
        <v>#DIV/0!</v>
      </c>
    </row>
    <row r="80" spans="1:21" ht="10" customHeight="1" x14ac:dyDescent="0.35"/>
    <row r="81" spans="1:21" x14ac:dyDescent="0.35">
      <c r="A81" s="124" t="s">
        <v>129</v>
      </c>
      <c r="B81" s="111" t="s">
        <v>390</v>
      </c>
      <c r="G81" s="111" t="e">
        <f>+G79</f>
        <v>#DIV/0!</v>
      </c>
      <c r="H81" s="111" t="e">
        <f t="shared" ref="H81:K81" si="104">+H79</f>
        <v>#DIV/0!</v>
      </c>
      <c r="I81" s="111" t="e">
        <f t="shared" si="104"/>
        <v>#DIV/0!</v>
      </c>
      <c r="J81" s="111" t="e">
        <f t="shared" si="104"/>
        <v>#DIV/0!</v>
      </c>
      <c r="K81" s="111" t="e">
        <f t="shared" si="104"/>
        <v>#DIV/0!</v>
      </c>
      <c r="Q81" s="111" t="e">
        <f>+Q79</f>
        <v>#DIV/0!</v>
      </c>
      <c r="R81" s="111" t="e">
        <f t="shared" ref="R81:U81" si="105">+R79</f>
        <v>#DIV/0!</v>
      </c>
      <c r="S81" s="111" t="e">
        <f t="shared" si="105"/>
        <v>#DIV/0!</v>
      </c>
      <c r="T81" s="111" t="e">
        <f t="shared" si="105"/>
        <v>#DIV/0!</v>
      </c>
      <c r="U81" s="111" t="e">
        <f t="shared" si="105"/>
        <v>#DIV/0!</v>
      </c>
    </row>
    <row r="82" spans="1:21" ht="10" customHeight="1" x14ac:dyDescent="0.35"/>
    <row r="83" spans="1:21" x14ac:dyDescent="0.35">
      <c r="A83" s="119" t="s">
        <v>130</v>
      </c>
      <c r="B83" s="4" t="s">
        <v>422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</row>
    <row r="84" spans="1:21" ht="10" customHeight="1" x14ac:dyDescent="0.35"/>
    <row r="85" spans="1:21" x14ac:dyDescent="0.35">
      <c r="A85" s="124" t="s">
        <v>392</v>
      </c>
      <c r="B85" s="111" t="s">
        <v>391</v>
      </c>
      <c r="G85" s="111" t="e">
        <f>+G81*(1+G83)</f>
        <v>#DIV/0!</v>
      </c>
      <c r="H85" s="111" t="e">
        <f t="shared" ref="H85:K85" si="106">+H81*(1+H83)</f>
        <v>#DIV/0!</v>
      </c>
      <c r="I85" s="111" t="e">
        <f t="shared" si="106"/>
        <v>#DIV/0!</v>
      </c>
      <c r="J85" s="111" t="e">
        <f t="shared" si="106"/>
        <v>#DIV/0!</v>
      </c>
      <c r="K85" s="111" t="e">
        <f t="shared" si="106"/>
        <v>#DIV/0!</v>
      </c>
      <c r="Q85" s="111" t="e">
        <f>+Q81*(1+Q83)</f>
        <v>#DIV/0!</v>
      </c>
      <c r="R85" s="111" t="e">
        <f t="shared" ref="R85:U85" si="107">+R81*(1+R83)</f>
        <v>#DIV/0!</v>
      </c>
      <c r="S85" s="111" t="e">
        <f t="shared" si="107"/>
        <v>#DIV/0!</v>
      </c>
      <c r="T85" s="111" t="e">
        <f t="shared" si="107"/>
        <v>#DIV/0!</v>
      </c>
      <c r="U85" s="111" t="e">
        <f t="shared" si="107"/>
        <v>#DIV/0!</v>
      </c>
    </row>
    <row r="86" spans="1:21" ht="10" customHeight="1" x14ac:dyDescent="0.35"/>
    <row r="87" spans="1:21" x14ac:dyDescent="0.35">
      <c r="A87" s="119" t="s">
        <v>299</v>
      </c>
      <c r="B87" s="4" t="s">
        <v>421</v>
      </c>
      <c r="G87" s="1"/>
      <c r="H87" s="1"/>
      <c r="I87" s="1"/>
      <c r="J87" s="1"/>
      <c r="K87" s="1"/>
      <c r="Q87" s="1"/>
      <c r="R87" s="1"/>
      <c r="S87" s="1"/>
      <c r="T87" s="1"/>
      <c r="U87" s="1"/>
    </row>
    <row r="88" spans="1:21" ht="10" customHeight="1" x14ac:dyDescent="0.35"/>
    <row r="89" spans="1:21" x14ac:dyDescent="0.35">
      <c r="A89" s="119" t="s">
        <v>122</v>
      </c>
      <c r="B89" s="4" t="s">
        <v>8</v>
      </c>
      <c r="G89" s="1"/>
      <c r="H89" s="1"/>
      <c r="I89" s="1"/>
      <c r="J89" s="1"/>
      <c r="K89" s="1"/>
      <c r="Q89" s="1"/>
      <c r="R89" s="1"/>
      <c r="S89" s="1"/>
      <c r="T89" s="1"/>
      <c r="U89" s="1"/>
    </row>
    <row r="90" spans="1:21" ht="10" customHeight="1" x14ac:dyDescent="0.35"/>
    <row r="91" spans="1:21" x14ac:dyDescent="0.35">
      <c r="A91" s="119" t="s">
        <v>124</v>
      </c>
      <c r="B91" s="4" t="s">
        <v>123</v>
      </c>
      <c r="G91" s="1"/>
      <c r="H91" s="1"/>
      <c r="I91" s="1"/>
      <c r="J91" s="1"/>
      <c r="K91" s="1"/>
      <c r="Q91" s="1"/>
      <c r="R91" s="1"/>
      <c r="S91" s="1"/>
      <c r="T91" s="1"/>
      <c r="U91" s="1"/>
    </row>
    <row r="92" spans="1:21" ht="10" customHeight="1" x14ac:dyDescent="0.35"/>
    <row r="93" spans="1:21" x14ac:dyDescent="0.35">
      <c r="A93" s="119" t="s">
        <v>125</v>
      </c>
      <c r="B93" s="4" t="s">
        <v>126</v>
      </c>
      <c r="G93" s="1"/>
      <c r="H93" s="1"/>
      <c r="I93" s="1"/>
      <c r="J93" s="1"/>
      <c r="K93" s="1"/>
      <c r="Q93" s="1"/>
      <c r="R93" s="1"/>
      <c r="S93" s="1"/>
      <c r="T93" s="1"/>
      <c r="U93" s="1"/>
    </row>
    <row r="94" spans="1:21" ht="10" customHeight="1" x14ac:dyDescent="0.35"/>
    <row r="95" spans="1:21" x14ac:dyDescent="0.35">
      <c r="A95" s="124" t="s">
        <v>393</v>
      </c>
      <c r="B95" s="111" t="s">
        <v>394</v>
      </c>
      <c r="G95" s="111" t="e">
        <f>+G85+G89+G91+G93-G87</f>
        <v>#DIV/0!</v>
      </c>
      <c r="H95" s="111" t="e">
        <f t="shared" ref="H95:K95" si="108">+H85+H89+H91+H93-H87</f>
        <v>#DIV/0!</v>
      </c>
      <c r="I95" s="111" t="e">
        <f t="shared" si="108"/>
        <v>#DIV/0!</v>
      </c>
      <c r="J95" s="111" t="e">
        <f t="shared" si="108"/>
        <v>#DIV/0!</v>
      </c>
      <c r="K95" s="111" t="e">
        <f t="shared" si="108"/>
        <v>#DIV/0!</v>
      </c>
      <c r="Q95" s="111" t="e">
        <f t="shared" ref="Q95:U95" si="109">+Q85+Q89+Q91+Q93-Q87</f>
        <v>#DIV/0!</v>
      </c>
      <c r="R95" s="111" t="e">
        <f t="shared" si="109"/>
        <v>#DIV/0!</v>
      </c>
      <c r="S95" s="111" t="e">
        <f t="shared" si="109"/>
        <v>#DIV/0!</v>
      </c>
      <c r="T95" s="111" t="e">
        <f t="shared" si="109"/>
        <v>#DIV/0!</v>
      </c>
      <c r="U95" s="111" t="e">
        <f t="shared" si="109"/>
        <v>#DIV/0!</v>
      </c>
    </row>
    <row r="96" spans="1:21" ht="10" customHeight="1" x14ac:dyDescent="0.35"/>
    <row r="97" spans="1:21" x14ac:dyDescent="0.35">
      <c r="A97" s="119" t="s">
        <v>172</v>
      </c>
      <c r="B97" s="4" t="s">
        <v>173</v>
      </c>
      <c r="C97" s="1"/>
      <c r="D97" s="1"/>
      <c r="E97" s="1"/>
      <c r="F97" s="1"/>
      <c r="G97" s="1"/>
      <c r="H97" s="1"/>
      <c r="I97" s="1"/>
      <c r="J97" s="1"/>
      <c r="K97" s="1"/>
      <c r="M97" s="148">
        <f t="shared" ref="M97:U97" si="110">+C97</f>
        <v>0</v>
      </c>
      <c r="N97" s="148">
        <f t="shared" si="110"/>
        <v>0</v>
      </c>
      <c r="O97" s="148">
        <f t="shared" si="110"/>
        <v>0</v>
      </c>
      <c r="P97" s="148">
        <f t="shared" si="110"/>
        <v>0</v>
      </c>
      <c r="Q97" s="148">
        <f t="shared" si="110"/>
        <v>0</v>
      </c>
      <c r="R97" s="148">
        <f t="shared" si="110"/>
        <v>0</v>
      </c>
      <c r="S97" s="148">
        <f t="shared" si="110"/>
        <v>0</v>
      </c>
      <c r="T97" s="148">
        <f t="shared" si="110"/>
        <v>0</v>
      </c>
      <c r="U97" s="148">
        <f t="shared" si="110"/>
        <v>0</v>
      </c>
    </row>
    <row r="98" spans="1:21" ht="10" customHeight="1" x14ac:dyDescent="0.35"/>
    <row r="99" spans="1:21" x14ac:dyDescent="0.35">
      <c r="A99" s="119" t="s">
        <v>134</v>
      </c>
      <c r="B99" s="4" t="s">
        <v>145</v>
      </c>
      <c r="C99" s="1"/>
      <c r="D99" s="1"/>
      <c r="E99" s="1"/>
      <c r="F99" s="1"/>
      <c r="G99" s="1"/>
      <c r="H99" s="1"/>
      <c r="I99" s="1"/>
      <c r="J99" s="1"/>
      <c r="K99" s="1"/>
      <c r="M99" s="148">
        <f t="shared" ref="M99:M108" si="111">+C99</f>
        <v>0</v>
      </c>
      <c r="N99" s="148">
        <f t="shared" ref="N99:N108" si="112">+D99</f>
        <v>0</v>
      </c>
      <c r="O99" s="148">
        <f t="shared" ref="O99:O108" si="113">+E99</f>
        <v>0</v>
      </c>
      <c r="P99" s="148">
        <f t="shared" ref="P99:P108" si="114">+F99</f>
        <v>0</v>
      </c>
      <c r="Q99" s="148">
        <f t="shared" ref="Q99:Q108" si="115">+G99</f>
        <v>0</v>
      </c>
      <c r="R99" s="148">
        <f t="shared" ref="R99:R108" si="116">+H99</f>
        <v>0</v>
      </c>
      <c r="S99" s="148">
        <f t="shared" ref="S99:S108" si="117">+I99</f>
        <v>0</v>
      </c>
      <c r="T99" s="148">
        <f t="shared" ref="T99:T108" si="118">+J99</f>
        <v>0</v>
      </c>
      <c r="U99" s="148">
        <f t="shared" ref="U99:U108" si="119">+K99</f>
        <v>0</v>
      </c>
    </row>
    <row r="100" spans="1:21" x14ac:dyDescent="0.35">
      <c r="A100" s="137" t="s">
        <v>135</v>
      </c>
      <c r="B100" s="5" t="s">
        <v>146</v>
      </c>
      <c r="C100" s="113"/>
      <c r="D100" s="113"/>
      <c r="E100" s="113"/>
      <c r="F100" s="113"/>
      <c r="G100" s="113"/>
      <c r="H100" s="113"/>
      <c r="I100" s="113"/>
      <c r="J100" s="113"/>
      <c r="K100" s="113"/>
      <c r="M100" s="148">
        <f t="shared" si="111"/>
        <v>0</v>
      </c>
      <c r="N100" s="148">
        <f t="shared" si="112"/>
        <v>0</v>
      </c>
      <c r="O100" s="148">
        <f t="shared" si="113"/>
        <v>0</v>
      </c>
      <c r="P100" s="148">
        <f t="shared" si="114"/>
        <v>0</v>
      </c>
      <c r="Q100" s="148">
        <f t="shared" si="115"/>
        <v>0</v>
      </c>
      <c r="R100" s="148">
        <f t="shared" si="116"/>
        <v>0</v>
      </c>
      <c r="S100" s="148">
        <f t="shared" si="117"/>
        <v>0</v>
      </c>
      <c r="T100" s="148">
        <f t="shared" si="118"/>
        <v>0</v>
      </c>
      <c r="U100" s="148">
        <f t="shared" si="119"/>
        <v>0</v>
      </c>
    </row>
    <row r="101" spans="1:21" x14ac:dyDescent="0.35">
      <c r="A101" s="119" t="s">
        <v>136</v>
      </c>
      <c r="B101" s="4" t="s">
        <v>147</v>
      </c>
      <c r="C101" s="1"/>
      <c r="D101" s="1"/>
      <c r="E101" s="1"/>
      <c r="F101" s="1"/>
      <c r="G101" s="1"/>
      <c r="H101" s="1"/>
      <c r="I101" s="1"/>
      <c r="J101" s="1"/>
      <c r="K101" s="1"/>
      <c r="M101" s="148">
        <f t="shared" si="111"/>
        <v>0</v>
      </c>
      <c r="N101" s="148">
        <f t="shared" si="112"/>
        <v>0</v>
      </c>
      <c r="O101" s="148">
        <f t="shared" si="113"/>
        <v>0</v>
      </c>
      <c r="P101" s="148">
        <f t="shared" si="114"/>
        <v>0</v>
      </c>
      <c r="Q101" s="148">
        <f t="shared" si="115"/>
        <v>0</v>
      </c>
      <c r="R101" s="148">
        <f t="shared" si="116"/>
        <v>0</v>
      </c>
      <c r="S101" s="148">
        <f t="shared" si="117"/>
        <v>0</v>
      </c>
      <c r="T101" s="148">
        <f t="shared" si="118"/>
        <v>0</v>
      </c>
      <c r="U101" s="148">
        <f t="shared" si="119"/>
        <v>0</v>
      </c>
    </row>
    <row r="102" spans="1:21" x14ac:dyDescent="0.35">
      <c r="A102" s="137" t="s">
        <v>137</v>
      </c>
      <c r="B102" s="5" t="s">
        <v>148</v>
      </c>
      <c r="C102" s="113"/>
      <c r="D102" s="113"/>
      <c r="E102" s="113"/>
      <c r="F102" s="113"/>
      <c r="G102" s="113"/>
      <c r="H102" s="113"/>
      <c r="I102" s="113"/>
      <c r="J102" s="113"/>
      <c r="K102" s="113"/>
      <c r="M102" s="148">
        <f t="shared" si="111"/>
        <v>0</v>
      </c>
      <c r="N102" s="148">
        <f t="shared" si="112"/>
        <v>0</v>
      </c>
      <c r="O102" s="148">
        <f t="shared" si="113"/>
        <v>0</v>
      </c>
      <c r="P102" s="148">
        <f t="shared" si="114"/>
        <v>0</v>
      </c>
      <c r="Q102" s="148">
        <f t="shared" si="115"/>
        <v>0</v>
      </c>
      <c r="R102" s="148">
        <f t="shared" si="116"/>
        <v>0</v>
      </c>
      <c r="S102" s="148">
        <f t="shared" si="117"/>
        <v>0</v>
      </c>
      <c r="T102" s="148">
        <f t="shared" si="118"/>
        <v>0</v>
      </c>
      <c r="U102" s="148">
        <f t="shared" si="119"/>
        <v>0</v>
      </c>
    </row>
    <row r="103" spans="1:21" x14ac:dyDescent="0.35">
      <c r="A103" s="119" t="s">
        <v>138</v>
      </c>
      <c r="B103" s="4" t="s">
        <v>149</v>
      </c>
      <c r="C103" s="1"/>
      <c r="D103" s="1"/>
      <c r="E103" s="1"/>
      <c r="F103" s="1"/>
      <c r="G103" s="1"/>
      <c r="H103" s="1"/>
      <c r="I103" s="1"/>
      <c r="J103" s="1"/>
      <c r="K103" s="1"/>
      <c r="M103" s="148">
        <f t="shared" si="111"/>
        <v>0</v>
      </c>
      <c r="N103" s="148">
        <f t="shared" si="112"/>
        <v>0</v>
      </c>
      <c r="O103" s="148">
        <f t="shared" si="113"/>
        <v>0</v>
      </c>
      <c r="P103" s="148">
        <f t="shared" si="114"/>
        <v>0</v>
      </c>
      <c r="Q103" s="148">
        <f t="shared" si="115"/>
        <v>0</v>
      </c>
      <c r="R103" s="148">
        <f t="shared" si="116"/>
        <v>0</v>
      </c>
      <c r="S103" s="148">
        <f t="shared" si="117"/>
        <v>0</v>
      </c>
      <c r="T103" s="148">
        <f t="shared" si="118"/>
        <v>0</v>
      </c>
      <c r="U103" s="148">
        <f t="shared" si="119"/>
        <v>0</v>
      </c>
    </row>
    <row r="104" spans="1:21" x14ac:dyDescent="0.35">
      <c r="A104" s="137" t="s">
        <v>139</v>
      </c>
      <c r="B104" s="5" t="s">
        <v>150</v>
      </c>
      <c r="C104" s="113"/>
      <c r="D104" s="113"/>
      <c r="E104" s="113"/>
      <c r="F104" s="113"/>
      <c r="G104" s="113"/>
      <c r="H104" s="113"/>
      <c r="I104" s="113"/>
      <c r="J104" s="113"/>
      <c r="K104" s="113"/>
      <c r="M104" s="148">
        <f t="shared" si="111"/>
        <v>0</v>
      </c>
      <c r="N104" s="148">
        <f t="shared" si="112"/>
        <v>0</v>
      </c>
      <c r="O104" s="148">
        <f t="shared" si="113"/>
        <v>0</v>
      </c>
      <c r="P104" s="148">
        <f t="shared" si="114"/>
        <v>0</v>
      </c>
      <c r="Q104" s="148">
        <f t="shared" si="115"/>
        <v>0</v>
      </c>
      <c r="R104" s="148">
        <f t="shared" si="116"/>
        <v>0</v>
      </c>
      <c r="S104" s="148">
        <f t="shared" si="117"/>
        <v>0</v>
      </c>
      <c r="T104" s="148">
        <f t="shared" si="118"/>
        <v>0</v>
      </c>
      <c r="U104" s="148">
        <f t="shared" si="119"/>
        <v>0</v>
      </c>
    </row>
    <row r="105" spans="1:21" x14ac:dyDescent="0.35">
      <c r="A105" s="119" t="s">
        <v>140</v>
      </c>
      <c r="B105" s="4" t="s">
        <v>151</v>
      </c>
      <c r="C105" s="1"/>
      <c r="D105" s="1"/>
      <c r="E105" s="1"/>
      <c r="F105" s="1"/>
      <c r="G105" s="1"/>
      <c r="H105" s="1"/>
      <c r="I105" s="1"/>
      <c r="J105" s="1"/>
      <c r="K105" s="1"/>
      <c r="M105" s="148">
        <f t="shared" si="111"/>
        <v>0</v>
      </c>
      <c r="N105" s="148">
        <f t="shared" si="112"/>
        <v>0</v>
      </c>
      <c r="O105" s="148">
        <f t="shared" si="113"/>
        <v>0</v>
      </c>
      <c r="P105" s="148">
        <f t="shared" si="114"/>
        <v>0</v>
      </c>
      <c r="Q105" s="148">
        <f t="shared" si="115"/>
        <v>0</v>
      </c>
      <c r="R105" s="148">
        <f t="shared" si="116"/>
        <v>0</v>
      </c>
      <c r="S105" s="148">
        <f t="shared" si="117"/>
        <v>0</v>
      </c>
      <c r="T105" s="148">
        <f t="shared" si="118"/>
        <v>0</v>
      </c>
      <c r="U105" s="148">
        <f t="shared" si="119"/>
        <v>0</v>
      </c>
    </row>
    <row r="106" spans="1:21" x14ac:dyDescent="0.35">
      <c r="A106" s="137" t="s">
        <v>141</v>
      </c>
      <c r="B106" s="5" t="s">
        <v>152</v>
      </c>
      <c r="C106" s="113"/>
      <c r="D106" s="113"/>
      <c r="E106" s="113"/>
      <c r="F106" s="113"/>
      <c r="G106" s="113"/>
      <c r="H106" s="113"/>
      <c r="I106" s="113"/>
      <c r="J106" s="113"/>
      <c r="K106" s="113"/>
      <c r="M106" s="148">
        <f t="shared" si="111"/>
        <v>0</v>
      </c>
      <c r="N106" s="148">
        <f t="shared" si="112"/>
        <v>0</v>
      </c>
      <c r="O106" s="148">
        <f t="shared" si="113"/>
        <v>0</v>
      </c>
      <c r="P106" s="148">
        <f t="shared" si="114"/>
        <v>0</v>
      </c>
      <c r="Q106" s="148">
        <f t="shared" si="115"/>
        <v>0</v>
      </c>
      <c r="R106" s="148">
        <f t="shared" si="116"/>
        <v>0</v>
      </c>
      <c r="S106" s="148">
        <f t="shared" si="117"/>
        <v>0</v>
      </c>
      <c r="T106" s="148">
        <f t="shared" si="118"/>
        <v>0</v>
      </c>
      <c r="U106" s="148">
        <f t="shared" si="119"/>
        <v>0</v>
      </c>
    </row>
    <row r="107" spans="1:21" x14ac:dyDescent="0.35">
      <c r="A107" s="119" t="s">
        <v>142</v>
      </c>
      <c r="B107" s="4" t="s">
        <v>153</v>
      </c>
      <c r="C107" s="1"/>
      <c r="D107" s="1"/>
      <c r="E107" s="1"/>
      <c r="F107" s="1"/>
      <c r="G107" s="1"/>
      <c r="H107" s="1"/>
      <c r="I107" s="1"/>
      <c r="J107" s="1"/>
      <c r="K107" s="1"/>
      <c r="M107" s="148">
        <f t="shared" si="111"/>
        <v>0</v>
      </c>
      <c r="N107" s="148">
        <f t="shared" si="112"/>
        <v>0</v>
      </c>
      <c r="O107" s="148">
        <f t="shared" si="113"/>
        <v>0</v>
      </c>
      <c r="P107" s="148">
        <f t="shared" si="114"/>
        <v>0</v>
      </c>
      <c r="Q107" s="148">
        <f t="shared" si="115"/>
        <v>0</v>
      </c>
      <c r="R107" s="148">
        <f t="shared" si="116"/>
        <v>0</v>
      </c>
      <c r="S107" s="148">
        <f t="shared" si="117"/>
        <v>0</v>
      </c>
      <c r="T107" s="148">
        <f t="shared" si="118"/>
        <v>0</v>
      </c>
      <c r="U107" s="148">
        <f t="shared" si="119"/>
        <v>0</v>
      </c>
    </row>
    <row r="108" spans="1:21" x14ac:dyDescent="0.35">
      <c r="A108" s="137" t="s">
        <v>143</v>
      </c>
      <c r="B108" s="5" t="s">
        <v>154</v>
      </c>
      <c r="C108" s="113"/>
      <c r="D108" s="113"/>
      <c r="E108" s="113"/>
      <c r="F108" s="113"/>
      <c r="G108" s="113"/>
      <c r="H108" s="113"/>
      <c r="I108" s="113"/>
      <c r="J108" s="113"/>
      <c r="K108" s="113"/>
      <c r="M108" s="148">
        <f t="shared" si="111"/>
        <v>0</v>
      </c>
      <c r="N108" s="148">
        <f t="shared" si="112"/>
        <v>0</v>
      </c>
      <c r="O108" s="148">
        <f t="shared" si="113"/>
        <v>0</v>
      </c>
      <c r="P108" s="148">
        <f t="shared" si="114"/>
        <v>0</v>
      </c>
      <c r="Q108" s="148">
        <f t="shared" si="115"/>
        <v>0</v>
      </c>
      <c r="R108" s="148">
        <f t="shared" si="116"/>
        <v>0</v>
      </c>
      <c r="S108" s="148">
        <f t="shared" si="117"/>
        <v>0</v>
      </c>
      <c r="T108" s="148">
        <f t="shared" si="118"/>
        <v>0</v>
      </c>
      <c r="U108" s="148">
        <f t="shared" si="119"/>
        <v>0</v>
      </c>
    </row>
    <row r="109" spans="1:21" x14ac:dyDescent="0.35">
      <c r="A109" s="119" t="s">
        <v>257</v>
      </c>
      <c r="B109" s="4" t="s">
        <v>258</v>
      </c>
      <c r="C109" s="1"/>
      <c r="D109" s="1"/>
      <c r="E109" s="1"/>
      <c r="F109" s="1"/>
      <c r="G109" s="1"/>
      <c r="H109" s="1"/>
      <c r="I109" s="1"/>
      <c r="J109" s="1"/>
      <c r="K109" s="1"/>
      <c r="M109" s="148">
        <f t="shared" ref="M109:M114" si="120">+C109</f>
        <v>0</v>
      </c>
      <c r="N109" s="148">
        <f t="shared" ref="N109:N114" si="121">+D109</f>
        <v>0</v>
      </c>
      <c r="O109" s="148">
        <f t="shared" ref="O109:O114" si="122">+E109</f>
        <v>0</v>
      </c>
      <c r="P109" s="148">
        <f t="shared" ref="P109:P114" si="123">+F109</f>
        <v>0</v>
      </c>
      <c r="Q109" s="148">
        <f t="shared" ref="Q109:Q114" si="124">+G109</f>
        <v>0</v>
      </c>
      <c r="R109" s="148">
        <f t="shared" ref="R109:R114" si="125">+H109</f>
        <v>0</v>
      </c>
      <c r="S109" s="148">
        <f t="shared" ref="S109:S114" si="126">+I109</f>
        <v>0</v>
      </c>
      <c r="T109" s="148">
        <f t="shared" ref="T109:T114" si="127">+J109</f>
        <v>0</v>
      </c>
      <c r="U109" s="148">
        <f t="shared" ref="U109:U114" si="128">+K109</f>
        <v>0</v>
      </c>
    </row>
    <row r="110" spans="1:21" x14ac:dyDescent="0.35">
      <c r="A110" s="137" t="s">
        <v>259</v>
      </c>
      <c r="B110" s="5" t="s">
        <v>260</v>
      </c>
      <c r="C110" s="113"/>
      <c r="D110" s="113"/>
      <c r="E110" s="113"/>
      <c r="F110" s="113"/>
      <c r="G110" s="113"/>
      <c r="H110" s="113"/>
      <c r="I110" s="113"/>
      <c r="J110" s="113"/>
      <c r="K110" s="113"/>
      <c r="M110" s="148">
        <f t="shared" si="120"/>
        <v>0</v>
      </c>
      <c r="N110" s="148">
        <f t="shared" si="121"/>
        <v>0</v>
      </c>
      <c r="O110" s="148">
        <f t="shared" si="122"/>
        <v>0</v>
      </c>
      <c r="P110" s="148">
        <f t="shared" si="123"/>
        <v>0</v>
      </c>
      <c r="Q110" s="148">
        <f t="shared" si="124"/>
        <v>0</v>
      </c>
      <c r="R110" s="148">
        <f t="shared" si="125"/>
        <v>0</v>
      </c>
      <c r="S110" s="148">
        <f t="shared" si="126"/>
        <v>0</v>
      </c>
      <c r="T110" s="148">
        <f t="shared" si="127"/>
        <v>0</v>
      </c>
      <c r="U110" s="148">
        <f t="shared" si="128"/>
        <v>0</v>
      </c>
    </row>
    <row r="111" spans="1:21" x14ac:dyDescent="0.35">
      <c r="A111" s="119" t="s">
        <v>261</v>
      </c>
      <c r="B111" s="4" t="s">
        <v>262</v>
      </c>
      <c r="C111" s="1"/>
      <c r="D111" s="1"/>
      <c r="E111" s="1"/>
      <c r="F111" s="1"/>
      <c r="G111" s="1"/>
      <c r="H111" s="1"/>
      <c r="I111" s="1"/>
      <c r="J111" s="1"/>
      <c r="K111" s="1"/>
      <c r="M111" s="148">
        <f t="shared" si="120"/>
        <v>0</v>
      </c>
      <c r="N111" s="148">
        <f t="shared" si="121"/>
        <v>0</v>
      </c>
      <c r="O111" s="148">
        <f t="shared" si="122"/>
        <v>0</v>
      </c>
      <c r="P111" s="148">
        <f t="shared" si="123"/>
        <v>0</v>
      </c>
      <c r="Q111" s="148">
        <f t="shared" si="124"/>
        <v>0</v>
      </c>
      <c r="R111" s="148">
        <f t="shared" si="125"/>
        <v>0</v>
      </c>
      <c r="S111" s="148">
        <f t="shared" si="126"/>
        <v>0</v>
      </c>
      <c r="T111" s="148">
        <f t="shared" si="127"/>
        <v>0</v>
      </c>
      <c r="U111" s="148">
        <f t="shared" si="128"/>
        <v>0</v>
      </c>
    </row>
    <row r="112" spans="1:21" x14ac:dyDescent="0.35">
      <c r="A112" s="137" t="s">
        <v>263</v>
      </c>
      <c r="B112" s="5" t="s">
        <v>264</v>
      </c>
      <c r="C112" s="113"/>
      <c r="D112" s="113"/>
      <c r="E112" s="113"/>
      <c r="F112" s="113"/>
      <c r="G112" s="113"/>
      <c r="H112" s="113"/>
      <c r="I112" s="113"/>
      <c r="J112" s="113"/>
      <c r="K112" s="113"/>
      <c r="M112" s="148">
        <f t="shared" si="120"/>
        <v>0</v>
      </c>
      <c r="N112" s="148">
        <f t="shared" si="121"/>
        <v>0</v>
      </c>
      <c r="O112" s="148">
        <f t="shared" si="122"/>
        <v>0</v>
      </c>
      <c r="P112" s="148">
        <f t="shared" si="123"/>
        <v>0</v>
      </c>
      <c r="Q112" s="148">
        <f t="shared" si="124"/>
        <v>0</v>
      </c>
      <c r="R112" s="148">
        <f t="shared" si="125"/>
        <v>0</v>
      </c>
      <c r="S112" s="148">
        <f t="shared" si="126"/>
        <v>0</v>
      </c>
      <c r="T112" s="148">
        <f t="shared" si="127"/>
        <v>0</v>
      </c>
      <c r="U112" s="148">
        <f t="shared" si="128"/>
        <v>0</v>
      </c>
    </row>
    <row r="113" spans="1:21" x14ac:dyDescent="0.35">
      <c r="A113" s="119" t="s">
        <v>265</v>
      </c>
      <c r="B113" s="4" t="s">
        <v>266</v>
      </c>
      <c r="C113" s="1"/>
      <c r="D113" s="1"/>
      <c r="E113" s="1"/>
      <c r="F113" s="1"/>
      <c r="G113" s="1"/>
      <c r="H113" s="1"/>
      <c r="I113" s="1"/>
      <c r="J113" s="1"/>
      <c r="K113" s="1"/>
      <c r="M113" s="148">
        <f t="shared" si="120"/>
        <v>0</v>
      </c>
      <c r="N113" s="148">
        <f t="shared" si="121"/>
        <v>0</v>
      </c>
      <c r="O113" s="148">
        <f t="shared" si="122"/>
        <v>0</v>
      </c>
      <c r="P113" s="148">
        <f t="shared" si="123"/>
        <v>0</v>
      </c>
      <c r="Q113" s="148">
        <f t="shared" si="124"/>
        <v>0</v>
      </c>
      <c r="R113" s="148">
        <f t="shared" si="125"/>
        <v>0</v>
      </c>
      <c r="S113" s="148">
        <f t="shared" si="126"/>
        <v>0</v>
      </c>
      <c r="T113" s="148">
        <f t="shared" si="127"/>
        <v>0</v>
      </c>
      <c r="U113" s="148">
        <f t="shared" si="128"/>
        <v>0</v>
      </c>
    </row>
    <row r="114" spans="1:21" x14ac:dyDescent="0.35">
      <c r="A114" s="137" t="s">
        <v>267</v>
      </c>
      <c r="B114" s="5" t="s">
        <v>268</v>
      </c>
      <c r="C114" s="113"/>
      <c r="D114" s="113"/>
      <c r="E114" s="113"/>
      <c r="F114" s="113"/>
      <c r="G114" s="113"/>
      <c r="H114" s="113"/>
      <c r="I114" s="113"/>
      <c r="J114" s="113"/>
      <c r="K114" s="113"/>
      <c r="M114" s="148">
        <f t="shared" si="120"/>
        <v>0</v>
      </c>
      <c r="N114" s="148">
        <f t="shared" si="121"/>
        <v>0</v>
      </c>
      <c r="O114" s="148">
        <f t="shared" si="122"/>
        <v>0</v>
      </c>
      <c r="P114" s="148">
        <f t="shared" si="123"/>
        <v>0</v>
      </c>
      <c r="Q114" s="148">
        <f t="shared" si="124"/>
        <v>0</v>
      </c>
      <c r="R114" s="148">
        <f t="shared" si="125"/>
        <v>0</v>
      </c>
      <c r="S114" s="148">
        <f t="shared" si="126"/>
        <v>0</v>
      </c>
      <c r="T114" s="148">
        <f t="shared" si="127"/>
        <v>0</v>
      </c>
      <c r="U114" s="148">
        <f t="shared" si="128"/>
        <v>0</v>
      </c>
    </row>
    <row r="115" spans="1:21" x14ac:dyDescent="0.35">
      <c r="A115"/>
    </row>
    <row r="116" spans="1:21" x14ac:dyDescent="0.35">
      <c r="A116" s="119" t="s">
        <v>144</v>
      </c>
      <c r="B116" s="4" t="s">
        <v>277</v>
      </c>
      <c r="C116" s="1"/>
      <c r="D116" s="1"/>
      <c r="E116" s="1"/>
      <c r="F116" s="1"/>
      <c r="G116" s="1"/>
      <c r="H116" s="1"/>
      <c r="I116" s="1"/>
      <c r="J116" s="1"/>
      <c r="K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35">
      <c r="A117" s="137" t="s">
        <v>155</v>
      </c>
      <c r="B117" s="5" t="s">
        <v>278</v>
      </c>
      <c r="C117" s="113"/>
      <c r="D117" s="113"/>
      <c r="E117" s="113"/>
      <c r="F117" s="113"/>
      <c r="G117" s="113"/>
      <c r="H117" s="113"/>
      <c r="I117" s="113"/>
      <c r="J117" s="113"/>
      <c r="K117" s="113"/>
      <c r="M117" s="113"/>
      <c r="N117" s="113"/>
      <c r="O117" s="113"/>
      <c r="P117" s="113"/>
      <c r="Q117" s="113"/>
      <c r="R117" s="113"/>
      <c r="S117" s="113"/>
      <c r="T117" s="113"/>
      <c r="U117" s="113"/>
    </row>
    <row r="118" spans="1:21" x14ac:dyDescent="0.35">
      <c r="A118" s="119" t="s">
        <v>156</v>
      </c>
      <c r="B118" s="4" t="s">
        <v>279</v>
      </c>
      <c r="C118" s="1"/>
      <c r="D118" s="1"/>
      <c r="E118" s="1"/>
      <c r="F118" s="1"/>
      <c r="G118" s="1"/>
      <c r="H118" s="1"/>
      <c r="I118" s="1"/>
      <c r="J118" s="1"/>
      <c r="K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x14ac:dyDescent="0.35">
      <c r="A119" s="137" t="s">
        <v>157</v>
      </c>
      <c r="B119" s="5" t="s">
        <v>280</v>
      </c>
      <c r="C119" s="113"/>
      <c r="D119" s="113"/>
      <c r="E119" s="113"/>
      <c r="F119" s="113"/>
      <c r="G119" s="113"/>
      <c r="H119" s="113"/>
      <c r="I119" s="113"/>
      <c r="J119" s="113"/>
      <c r="K119" s="113"/>
      <c r="M119" s="113"/>
      <c r="N119" s="113"/>
      <c r="O119" s="113"/>
      <c r="P119" s="113"/>
      <c r="Q119" s="113"/>
      <c r="R119" s="113"/>
      <c r="S119" s="113"/>
      <c r="T119" s="113"/>
      <c r="U119" s="113"/>
    </row>
    <row r="120" spans="1:21" x14ac:dyDescent="0.35">
      <c r="A120" s="119" t="s">
        <v>158</v>
      </c>
      <c r="B120" s="4" t="s">
        <v>281</v>
      </c>
      <c r="C120" s="1"/>
      <c r="D120" s="1"/>
      <c r="E120" s="1"/>
      <c r="F120" s="1"/>
      <c r="G120" s="1"/>
      <c r="H120" s="1"/>
      <c r="I120" s="1"/>
      <c r="J120" s="1"/>
      <c r="K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x14ac:dyDescent="0.35">
      <c r="A121" s="137" t="s">
        <v>159</v>
      </c>
      <c r="B121" s="5" t="s">
        <v>282</v>
      </c>
      <c r="C121" s="113"/>
      <c r="D121" s="113"/>
      <c r="E121" s="113"/>
      <c r="F121" s="113"/>
      <c r="G121" s="113"/>
      <c r="H121" s="113"/>
      <c r="I121" s="113"/>
      <c r="J121" s="113"/>
      <c r="K121" s="113"/>
      <c r="M121" s="113"/>
      <c r="N121" s="113"/>
      <c r="O121" s="113"/>
      <c r="P121" s="113"/>
      <c r="Q121" s="113"/>
      <c r="R121" s="113"/>
      <c r="S121" s="113"/>
      <c r="T121" s="113"/>
      <c r="U121" s="113"/>
    </row>
    <row r="122" spans="1:21" x14ac:dyDescent="0.35">
      <c r="A122" s="119" t="s">
        <v>160</v>
      </c>
      <c r="B122" s="4" t="s">
        <v>283</v>
      </c>
      <c r="C122" s="1"/>
      <c r="D122" s="1"/>
      <c r="E122" s="1"/>
      <c r="F122" s="1"/>
      <c r="G122" s="1"/>
      <c r="H122" s="1"/>
      <c r="I122" s="1"/>
      <c r="J122" s="1"/>
      <c r="K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35">
      <c r="A123" s="137" t="s">
        <v>161</v>
      </c>
      <c r="B123" s="5" t="s">
        <v>284</v>
      </c>
      <c r="C123" s="113"/>
      <c r="D123" s="113"/>
      <c r="E123" s="113"/>
      <c r="F123" s="113"/>
      <c r="G123" s="113"/>
      <c r="H123" s="113"/>
      <c r="I123" s="113"/>
      <c r="J123" s="113"/>
      <c r="K123" s="113"/>
      <c r="M123" s="113"/>
      <c r="N123" s="113"/>
      <c r="O123" s="113"/>
      <c r="P123" s="113"/>
      <c r="Q123" s="113"/>
      <c r="R123" s="113"/>
      <c r="S123" s="113"/>
      <c r="T123" s="113"/>
      <c r="U123" s="113"/>
    </row>
    <row r="124" spans="1:21" x14ac:dyDescent="0.35">
      <c r="A124" s="119" t="s">
        <v>162</v>
      </c>
      <c r="B124" s="4" t="s">
        <v>285</v>
      </c>
      <c r="C124" s="1"/>
      <c r="D124" s="1"/>
      <c r="E124" s="1"/>
      <c r="F124" s="1"/>
      <c r="G124" s="1"/>
      <c r="H124" s="1"/>
      <c r="I124" s="1"/>
      <c r="J124" s="1"/>
      <c r="K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x14ac:dyDescent="0.35">
      <c r="A125" s="137" t="s">
        <v>163</v>
      </c>
      <c r="B125" s="5" t="s">
        <v>286</v>
      </c>
      <c r="C125" s="113"/>
      <c r="D125" s="113"/>
      <c r="E125" s="113"/>
      <c r="F125" s="113"/>
      <c r="G125" s="113"/>
      <c r="H125" s="113"/>
      <c r="I125" s="113"/>
      <c r="J125" s="113"/>
      <c r="K125" s="113"/>
      <c r="M125" s="113"/>
      <c r="N125" s="113"/>
      <c r="O125" s="113"/>
      <c r="P125" s="113"/>
      <c r="Q125" s="113"/>
      <c r="R125" s="113"/>
      <c r="S125" s="113"/>
      <c r="T125" s="113"/>
      <c r="U125" s="113"/>
    </row>
    <row r="126" spans="1:21" x14ac:dyDescent="0.35">
      <c r="A126" s="119" t="s">
        <v>269</v>
      </c>
      <c r="B126" s="4" t="s">
        <v>287</v>
      </c>
      <c r="C126" s="1"/>
      <c r="D126" s="1"/>
      <c r="E126" s="1"/>
      <c r="F126" s="1"/>
      <c r="G126" s="1"/>
      <c r="H126" s="1"/>
      <c r="I126" s="1"/>
      <c r="J126" s="1"/>
      <c r="K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x14ac:dyDescent="0.35">
      <c r="A127" s="137" t="s">
        <v>270</v>
      </c>
      <c r="B127" s="5" t="s">
        <v>288</v>
      </c>
      <c r="C127" s="113"/>
      <c r="D127" s="113"/>
      <c r="E127" s="113"/>
      <c r="F127" s="113"/>
      <c r="G127" s="113"/>
      <c r="H127" s="113"/>
      <c r="I127" s="113"/>
      <c r="J127" s="113"/>
      <c r="K127" s="113"/>
      <c r="M127" s="113"/>
      <c r="N127" s="113"/>
      <c r="O127" s="113"/>
      <c r="P127" s="113"/>
      <c r="Q127" s="113"/>
      <c r="R127" s="113"/>
      <c r="S127" s="113"/>
      <c r="T127" s="113"/>
      <c r="U127" s="113"/>
    </row>
    <row r="128" spans="1:21" x14ac:dyDescent="0.35">
      <c r="A128" s="119" t="s">
        <v>271</v>
      </c>
      <c r="B128" s="4" t="s">
        <v>289</v>
      </c>
      <c r="C128" s="1"/>
      <c r="D128" s="1"/>
      <c r="E128" s="1"/>
      <c r="F128" s="1"/>
      <c r="G128" s="1"/>
      <c r="H128" s="1"/>
      <c r="I128" s="1"/>
      <c r="J128" s="1"/>
      <c r="K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x14ac:dyDescent="0.35">
      <c r="A129" s="137" t="s">
        <v>272</v>
      </c>
      <c r="B129" s="5" t="s">
        <v>290</v>
      </c>
      <c r="C129" s="113"/>
      <c r="D129" s="113"/>
      <c r="E129" s="113"/>
      <c r="F129" s="113"/>
      <c r="G129" s="113"/>
      <c r="H129" s="113"/>
      <c r="I129" s="113"/>
      <c r="J129" s="113"/>
      <c r="K129" s="113"/>
      <c r="M129" s="113"/>
      <c r="N129" s="113"/>
      <c r="O129" s="113"/>
      <c r="P129" s="113"/>
      <c r="Q129" s="113"/>
      <c r="R129" s="113"/>
      <c r="S129" s="113"/>
      <c r="T129" s="113"/>
      <c r="U129" s="113"/>
    </row>
    <row r="130" spans="1:21" x14ac:dyDescent="0.35">
      <c r="A130" s="119" t="s">
        <v>273</v>
      </c>
      <c r="B130" s="4" t="s">
        <v>291</v>
      </c>
      <c r="C130" s="1"/>
      <c r="D130" s="1"/>
      <c r="E130" s="1"/>
      <c r="F130" s="1"/>
      <c r="G130" s="1"/>
      <c r="H130" s="1"/>
      <c r="I130" s="1"/>
      <c r="J130" s="1"/>
      <c r="K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x14ac:dyDescent="0.35">
      <c r="A131" s="137" t="s">
        <v>274</v>
      </c>
      <c r="B131" s="5" t="s">
        <v>292</v>
      </c>
      <c r="C131" s="113"/>
      <c r="D131" s="113"/>
      <c r="E131" s="113"/>
      <c r="F131" s="113"/>
      <c r="G131" s="113"/>
      <c r="H131" s="113"/>
      <c r="I131" s="113"/>
      <c r="J131" s="113"/>
      <c r="K131" s="113"/>
      <c r="M131" s="113"/>
      <c r="N131" s="113"/>
      <c r="O131" s="113"/>
      <c r="P131" s="113"/>
      <c r="Q131" s="113"/>
      <c r="R131" s="113"/>
      <c r="S131" s="113"/>
      <c r="T131" s="113"/>
      <c r="U131" s="113"/>
    </row>
    <row r="133" spans="1:21" x14ac:dyDescent="0.35">
      <c r="A133" s="119" t="s">
        <v>164</v>
      </c>
      <c r="B133" s="4" t="s">
        <v>165</v>
      </c>
      <c r="G133" s="1" t="e">
        <f>+SUMPRODUCT(G116:G131,G99:G114)-G95</f>
        <v>#DIV/0!</v>
      </c>
      <c r="H133" s="1" t="e">
        <f t="shared" ref="H133:K133" si="129">+SUMPRODUCT(H116:H131,H99:H114)-H95</f>
        <v>#DIV/0!</v>
      </c>
      <c r="I133" s="1" t="e">
        <f t="shared" si="129"/>
        <v>#DIV/0!</v>
      </c>
      <c r="J133" s="1" t="e">
        <f t="shared" si="129"/>
        <v>#DIV/0!</v>
      </c>
      <c r="K133" s="1" t="e">
        <f t="shared" si="129"/>
        <v>#DIV/0!</v>
      </c>
      <c r="Q133" s="1" t="e">
        <f>+SUMPRODUCT(Q116:Q131,Q99:Q114)-Q95</f>
        <v>#DIV/0!</v>
      </c>
      <c r="R133" s="1" t="e">
        <f t="shared" ref="R133:U133" si="130">+SUMPRODUCT(R116:R131,R99:R114)-R95</f>
        <v>#DIV/0!</v>
      </c>
      <c r="S133" s="1" t="e">
        <f t="shared" si="130"/>
        <v>#DIV/0!</v>
      </c>
      <c r="T133" s="1" t="e">
        <f t="shared" si="130"/>
        <v>#DIV/0!</v>
      </c>
      <c r="U133" s="1" t="e">
        <f t="shared" si="130"/>
        <v>#DIV/0!</v>
      </c>
    </row>
    <row r="135" spans="1:21" x14ac:dyDescent="0.35">
      <c r="A135" s="135"/>
      <c r="B135" s="136"/>
      <c r="C135" s="136"/>
      <c r="D135" s="136"/>
      <c r="E135" s="136"/>
      <c r="F135" s="136"/>
      <c r="G135" s="136"/>
      <c r="H135" s="142" t="s">
        <v>382</v>
      </c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</row>
    <row r="136" spans="1:21" x14ac:dyDescent="0.35">
      <c r="A136" s="143"/>
      <c r="B136" s="144"/>
      <c r="C136" s="144"/>
      <c r="D136" s="144"/>
      <c r="E136" s="144"/>
      <c r="F136" s="144"/>
      <c r="G136" s="144"/>
      <c r="H136" s="145" t="s">
        <v>373</v>
      </c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</row>
    <row r="138" spans="1:21" x14ac:dyDescent="0.35">
      <c r="A138" s="119" t="s">
        <v>177</v>
      </c>
      <c r="B138" s="4" t="s">
        <v>174</v>
      </c>
      <c r="C138" s="138">
        <f t="shared" ref="C138:K138" si="131">+C4+C5</f>
        <v>0</v>
      </c>
      <c r="D138" s="138">
        <f t="shared" si="131"/>
        <v>0</v>
      </c>
      <c r="E138" s="138">
        <f t="shared" si="131"/>
        <v>0</v>
      </c>
      <c r="F138" s="138">
        <f t="shared" si="131"/>
        <v>0</v>
      </c>
      <c r="G138" s="138">
        <f t="shared" si="131"/>
        <v>0</v>
      </c>
      <c r="H138" s="138">
        <f t="shared" si="131"/>
        <v>0</v>
      </c>
      <c r="I138" s="138">
        <f t="shared" si="131"/>
        <v>0</v>
      </c>
      <c r="J138" s="138">
        <f t="shared" si="131"/>
        <v>0</v>
      </c>
      <c r="K138" s="138">
        <f t="shared" si="131"/>
        <v>0</v>
      </c>
      <c r="M138" s="138">
        <f t="shared" ref="M138:U138" si="132">+M4+M5</f>
        <v>0</v>
      </c>
      <c r="N138" s="138">
        <f t="shared" si="132"/>
        <v>0</v>
      </c>
      <c r="O138" s="138">
        <f t="shared" si="132"/>
        <v>0</v>
      </c>
      <c r="P138" s="138">
        <f t="shared" si="132"/>
        <v>0</v>
      </c>
      <c r="Q138" s="138">
        <f t="shared" si="132"/>
        <v>0</v>
      </c>
      <c r="R138" s="138">
        <f t="shared" si="132"/>
        <v>0</v>
      </c>
      <c r="S138" s="138">
        <f t="shared" si="132"/>
        <v>0</v>
      </c>
      <c r="T138" s="138">
        <f t="shared" si="132"/>
        <v>0</v>
      </c>
      <c r="U138" s="138">
        <f t="shared" si="132"/>
        <v>0</v>
      </c>
    </row>
    <row r="139" spans="1:21" x14ac:dyDescent="0.35">
      <c r="A139" s="137" t="s">
        <v>177</v>
      </c>
      <c r="B139" s="5" t="s">
        <v>176</v>
      </c>
      <c r="C139" s="139">
        <f t="shared" ref="C139:K139" si="133">+C13</f>
        <v>0</v>
      </c>
      <c r="D139" s="139" t="e">
        <f t="shared" si="133"/>
        <v>#DIV/0!</v>
      </c>
      <c r="E139" s="139" t="e">
        <f t="shared" si="133"/>
        <v>#DIV/0!</v>
      </c>
      <c r="F139" s="139" t="e">
        <f t="shared" si="133"/>
        <v>#DIV/0!</v>
      </c>
      <c r="G139" s="139" t="e">
        <f t="shared" si="133"/>
        <v>#DIV/0!</v>
      </c>
      <c r="H139" s="139" t="e">
        <f t="shared" si="133"/>
        <v>#DIV/0!</v>
      </c>
      <c r="I139" s="139" t="e">
        <f t="shared" si="133"/>
        <v>#DIV/0!</v>
      </c>
      <c r="J139" s="139" t="e">
        <f t="shared" si="133"/>
        <v>#DIV/0!</v>
      </c>
      <c r="K139" s="139" t="e">
        <f t="shared" si="133"/>
        <v>#DIV/0!</v>
      </c>
      <c r="M139" s="139">
        <f t="shared" ref="M139:U139" si="134">+M13</f>
        <v>0</v>
      </c>
      <c r="N139" s="139" t="e">
        <f t="shared" si="134"/>
        <v>#DIV/0!</v>
      </c>
      <c r="O139" s="139" t="e">
        <f t="shared" si="134"/>
        <v>#DIV/0!</v>
      </c>
      <c r="P139" s="139" t="e">
        <f t="shared" si="134"/>
        <v>#DIV/0!</v>
      </c>
      <c r="Q139" s="139" t="e">
        <f t="shared" si="134"/>
        <v>#DIV/0!</v>
      </c>
      <c r="R139" s="139" t="e">
        <f t="shared" si="134"/>
        <v>#DIV/0!</v>
      </c>
      <c r="S139" s="139" t="e">
        <f t="shared" si="134"/>
        <v>#DIV/0!</v>
      </c>
      <c r="T139" s="139" t="e">
        <f t="shared" si="134"/>
        <v>#DIV/0!</v>
      </c>
      <c r="U139" s="139" t="e">
        <f t="shared" si="134"/>
        <v>#DIV/0!</v>
      </c>
    </row>
    <row r="140" spans="1:21" x14ac:dyDescent="0.35">
      <c r="A140" s="119" t="s">
        <v>166</v>
      </c>
      <c r="B140" s="4" t="s">
        <v>33</v>
      </c>
      <c r="C140" s="138">
        <f t="shared" ref="C140:K140" si="135">+C15</f>
        <v>0</v>
      </c>
      <c r="D140" s="138">
        <f t="shared" si="135"/>
        <v>0</v>
      </c>
      <c r="E140" s="138">
        <f t="shared" si="135"/>
        <v>0</v>
      </c>
      <c r="F140" s="138">
        <f t="shared" si="135"/>
        <v>0</v>
      </c>
      <c r="G140" s="138">
        <f t="shared" si="135"/>
        <v>0</v>
      </c>
      <c r="H140" s="138">
        <f t="shared" si="135"/>
        <v>0</v>
      </c>
      <c r="I140" s="138">
        <f t="shared" si="135"/>
        <v>0</v>
      </c>
      <c r="J140" s="138">
        <f t="shared" si="135"/>
        <v>0</v>
      </c>
      <c r="K140" s="138">
        <f t="shared" si="135"/>
        <v>0</v>
      </c>
      <c r="M140" s="138">
        <f t="shared" ref="M140:U140" si="136">+M15</f>
        <v>0</v>
      </c>
      <c r="N140" s="138">
        <f t="shared" si="136"/>
        <v>0</v>
      </c>
      <c r="O140" s="138">
        <f t="shared" si="136"/>
        <v>0</v>
      </c>
      <c r="P140" s="138">
        <f t="shared" si="136"/>
        <v>0</v>
      </c>
      <c r="Q140" s="138">
        <f t="shared" si="136"/>
        <v>0</v>
      </c>
      <c r="R140" s="138">
        <f t="shared" si="136"/>
        <v>0</v>
      </c>
      <c r="S140" s="138">
        <f t="shared" si="136"/>
        <v>0</v>
      </c>
      <c r="T140" s="138">
        <f t="shared" si="136"/>
        <v>0</v>
      </c>
      <c r="U140" s="138">
        <f t="shared" si="136"/>
        <v>0</v>
      </c>
    </row>
    <row r="141" spans="1:21" x14ac:dyDescent="0.35">
      <c r="A141" s="137" t="s">
        <v>178</v>
      </c>
      <c r="B141" s="5" t="s">
        <v>35</v>
      </c>
      <c r="C141" s="139">
        <f t="shared" ref="C141:K141" si="137">+C21</f>
        <v>0</v>
      </c>
      <c r="D141" s="139">
        <f t="shared" si="137"/>
        <v>0</v>
      </c>
      <c r="E141" s="139">
        <f t="shared" si="137"/>
        <v>0</v>
      </c>
      <c r="F141" s="139">
        <f t="shared" si="137"/>
        <v>0</v>
      </c>
      <c r="G141" s="139">
        <f t="shared" si="137"/>
        <v>0</v>
      </c>
      <c r="H141" s="139">
        <f t="shared" si="137"/>
        <v>0</v>
      </c>
      <c r="I141" s="139">
        <f t="shared" si="137"/>
        <v>0</v>
      </c>
      <c r="J141" s="139">
        <f t="shared" si="137"/>
        <v>0</v>
      </c>
      <c r="K141" s="139">
        <f t="shared" si="137"/>
        <v>0</v>
      </c>
      <c r="M141" s="139">
        <f t="shared" ref="M141:U141" si="138">+M21</f>
        <v>0</v>
      </c>
      <c r="N141" s="139">
        <f t="shared" si="138"/>
        <v>0</v>
      </c>
      <c r="O141" s="139">
        <f t="shared" si="138"/>
        <v>0</v>
      </c>
      <c r="P141" s="139">
        <f t="shared" si="138"/>
        <v>0</v>
      </c>
      <c r="Q141" s="139">
        <f t="shared" si="138"/>
        <v>0</v>
      </c>
      <c r="R141" s="139">
        <f t="shared" si="138"/>
        <v>0</v>
      </c>
      <c r="S141" s="139">
        <f t="shared" si="138"/>
        <v>0</v>
      </c>
      <c r="T141" s="139">
        <f t="shared" si="138"/>
        <v>0</v>
      </c>
      <c r="U141" s="139">
        <f t="shared" si="138"/>
        <v>0</v>
      </c>
    </row>
    <row r="142" spans="1:21" x14ac:dyDescent="0.35">
      <c r="A142" s="119" t="s">
        <v>179</v>
      </c>
      <c r="B142" s="4" t="s">
        <v>175</v>
      </c>
      <c r="C142" s="138">
        <f>+C24</f>
        <v>0</v>
      </c>
      <c r="D142" s="138">
        <f t="shared" ref="D142:K142" si="139">+D24</f>
        <v>0</v>
      </c>
      <c r="E142" s="138">
        <f t="shared" si="139"/>
        <v>0</v>
      </c>
      <c r="F142" s="138">
        <f t="shared" si="139"/>
        <v>0</v>
      </c>
      <c r="G142" s="138">
        <f t="shared" si="139"/>
        <v>0</v>
      </c>
      <c r="H142" s="138">
        <f t="shared" si="139"/>
        <v>0</v>
      </c>
      <c r="I142" s="138">
        <f t="shared" si="139"/>
        <v>0</v>
      </c>
      <c r="J142" s="138">
        <f t="shared" si="139"/>
        <v>0</v>
      </c>
      <c r="K142" s="138">
        <f t="shared" si="139"/>
        <v>0</v>
      </c>
      <c r="M142" s="138">
        <f>+M24</f>
        <v>0</v>
      </c>
      <c r="N142" s="138">
        <f t="shared" ref="N142:U142" si="140">+N24</f>
        <v>0</v>
      </c>
      <c r="O142" s="138">
        <f t="shared" si="140"/>
        <v>0</v>
      </c>
      <c r="P142" s="138">
        <f t="shared" si="140"/>
        <v>0</v>
      </c>
      <c r="Q142" s="138">
        <f t="shared" si="140"/>
        <v>0</v>
      </c>
      <c r="R142" s="138">
        <f t="shared" si="140"/>
        <v>0</v>
      </c>
      <c r="S142" s="138">
        <f t="shared" si="140"/>
        <v>0</v>
      </c>
      <c r="T142" s="138">
        <f t="shared" si="140"/>
        <v>0</v>
      </c>
      <c r="U142" s="138">
        <f t="shared" si="140"/>
        <v>0</v>
      </c>
    </row>
    <row r="143" spans="1:21" x14ac:dyDescent="0.35">
      <c r="A143" s="137" t="s">
        <v>107</v>
      </c>
      <c r="B143" s="5" t="s">
        <v>9</v>
      </c>
      <c r="C143" s="139">
        <f>+C25</f>
        <v>0</v>
      </c>
      <c r="D143" s="139">
        <f t="shared" ref="D143:K145" si="141">+D25</f>
        <v>0</v>
      </c>
      <c r="E143" s="139">
        <f t="shared" si="141"/>
        <v>0</v>
      </c>
      <c r="F143" s="139">
        <f t="shared" si="141"/>
        <v>0</v>
      </c>
      <c r="G143" s="139">
        <f t="shared" si="141"/>
        <v>0</v>
      </c>
      <c r="H143" s="139">
        <f t="shared" si="141"/>
        <v>0</v>
      </c>
      <c r="I143" s="139">
        <f t="shared" si="141"/>
        <v>0</v>
      </c>
      <c r="J143" s="139">
        <f t="shared" si="141"/>
        <v>0</v>
      </c>
      <c r="K143" s="139">
        <f t="shared" si="141"/>
        <v>0</v>
      </c>
      <c r="M143" s="139">
        <f>+M25</f>
        <v>0</v>
      </c>
      <c r="N143" s="139">
        <f t="shared" ref="N143:U145" si="142">+N25</f>
        <v>0</v>
      </c>
      <c r="O143" s="139">
        <f t="shared" si="142"/>
        <v>0</v>
      </c>
      <c r="P143" s="139">
        <f t="shared" si="142"/>
        <v>0</v>
      </c>
      <c r="Q143" s="139">
        <f t="shared" si="142"/>
        <v>0</v>
      </c>
      <c r="R143" s="139">
        <f t="shared" si="142"/>
        <v>0</v>
      </c>
      <c r="S143" s="139">
        <f t="shared" si="142"/>
        <v>0</v>
      </c>
      <c r="T143" s="139">
        <f t="shared" si="142"/>
        <v>0</v>
      </c>
      <c r="U143" s="139">
        <f t="shared" si="142"/>
        <v>0</v>
      </c>
    </row>
    <row r="144" spans="1:21" x14ac:dyDescent="0.35">
      <c r="A144" s="119" t="s">
        <v>108</v>
      </c>
      <c r="B144" s="4" t="s">
        <v>425</v>
      </c>
      <c r="C144" s="138">
        <f>+C26</f>
        <v>0</v>
      </c>
      <c r="D144" s="138">
        <f t="shared" si="141"/>
        <v>0</v>
      </c>
      <c r="E144" s="138">
        <f t="shared" si="141"/>
        <v>0</v>
      </c>
      <c r="F144" s="138">
        <f t="shared" si="141"/>
        <v>0</v>
      </c>
      <c r="G144" s="138">
        <f t="shared" si="141"/>
        <v>0</v>
      </c>
      <c r="H144" s="138">
        <f t="shared" si="141"/>
        <v>0</v>
      </c>
      <c r="I144" s="138">
        <f t="shared" si="141"/>
        <v>0</v>
      </c>
      <c r="J144" s="138">
        <f t="shared" si="141"/>
        <v>0</v>
      </c>
      <c r="K144" s="138">
        <f t="shared" si="141"/>
        <v>0</v>
      </c>
      <c r="M144" s="138">
        <f>+M26</f>
        <v>0</v>
      </c>
      <c r="N144" s="138">
        <f t="shared" si="142"/>
        <v>0</v>
      </c>
      <c r="O144" s="138">
        <f t="shared" si="142"/>
        <v>0</v>
      </c>
      <c r="P144" s="138">
        <f t="shared" si="142"/>
        <v>0</v>
      </c>
      <c r="Q144" s="138">
        <f t="shared" si="142"/>
        <v>0</v>
      </c>
      <c r="R144" s="138">
        <f t="shared" si="142"/>
        <v>0</v>
      </c>
      <c r="S144" s="138">
        <f t="shared" si="142"/>
        <v>0</v>
      </c>
      <c r="T144" s="138">
        <f t="shared" si="142"/>
        <v>0</v>
      </c>
      <c r="U144" s="138">
        <f t="shared" si="142"/>
        <v>0</v>
      </c>
    </row>
    <row r="145" spans="1:21" x14ac:dyDescent="0.35">
      <c r="A145" s="137" t="s">
        <v>109</v>
      </c>
      <c r="B145" s="5" t="s">
        <v>102</v>
      </c>
      <c r="C145" s="139">
        <f>+C27</f>
        <v>0</v>
      </c>
      <c r="D145" s="139">
        <f t="shared" si="141"/>
        <v>0</v>
      </c>
      <c r="E145" s="139">
        <f t="shared" si="141"/>
        <v>0</v>
      </c>
      <c r="F145" s="139">
        <f t="shared" si="141"/>
        <v>0</v>
      </c>
      <c r="G145" s="139">
        <f t="shared" si="141"/>
        <v>0</v>
      </c>
      <c r="H145" s="139">
        <f t="shared" si="141"/>
        <v>0</v>
      </c>
      <c r="I145" s="139">
        <f t="shared" si="141"/>
        <v>0</v>
      </c>
      <c r="J145" s="139">
        <f t="shared" si="141"/>
        <v>0</v>
      </c>
      <c r="K145" s="139">
        <f t="shared" si="141"/>
        <v>0</v>
      </c>
      <c r="M145" s="139">
        <f>+M27</f>
        <v>0</v>
      </c>
      <c r="N145" s="139">
        <f t="shared" si="142"/>
        <v>0</v>
      </c>
      <c r="O145" s="139">
        <f t="shared" si="142"/>
        <v>0</v>
      </c>
      <c r="P145" s="139">
        <f t="shared" si="142"/>
        <v>0</v>
      </c>
      <c r="Q145" s="139">
        <f t="shared" si="142"/>
        <v>0</v>
      </c>
      <c r="R145" s="139">
        <f t="shared" si="142"/>
        <v>0</v>
      </c>
      <c r="S145" s="139">
        <f t="shared" si="142"/>
        <v>0</v>
      </c>
      <c r="T145" s="139">
        <f t="shared" si="142"/>
        <v>0</v>
      </c>
      <c r="U145" s="139">
        <f t="shared" si="142"/>
        <v>0</v>
      </c>
    </row>
    <row r="146" spans="1:21" x14ac:dyDescent="0.35">
      <c r="A146" s="119" t="s">
        <v>180</v>
      </c>
      <c r="B146" s="4" t="s">
        <v>374</v>
      </c>
      <c r="C146" s="138">
        <f>+SUM(C138:C145)</f>
        <v>0</v>
      </c>
      <c r="D146" s="138" t="e">
        <f t="shared" ref="D146:K146" si="143">+SUM(D138:D145)</f>
        <v>#DIV/0!</v>
      </c>
      <c r="E146" s="138" t="e">
        <f t="shared" si="143"/>
        <v>#DIV/0!</v>
      </c>
      <c r="F146" s="138" t="e">
        <f t="shared" si="143"/>
        <v>#DIV/0!</v>
      </c>
      <c r="G146" s="138" t="e">
        <f t="shared" si="143"/>
        <v>#DIV/0!</v>
      </c>
      <c r="H146" s="138" t="e">
        <f t="shared" si="143"/>
        <v>#DIV/0!</v>
      </c>
      <c r="I146" s="138" t="e">
        <f t="shared" si="143"/>
        <v>#DIV/0!</v>
      </c>
      <c r="J146" s="138" t="e">
        <f t="shared" si="143"/>
        <v>#DIV/0!</v>
      </c>
      <c r="K146" s="138" t="e">
        <f t="shared" si="143"/>
        <v>#DIV/0!</v>
      </c>
      <c r="M146" s="138">
        <f>+SUM(M138:M145)</f>
        <v>0</v>
      </c>
      <c r="N146" s="138" t="e">
        <f t="shared" ref="N146:U146" si="144">+SUM(N138:N145)</f>
        <v>#DIV/0!</v>
      </c>
      <c r="O146" s="138" t="e">
        <f t="shared" si="144"/>
        <v>#DIV/0!</v>
      </c>
      <c r="P146" s="138" t="e">
        <f t="shared" si="144"/>
        <v>#DIV/0!</v>
      </c>
      <c r="Q146" s="138" t="e">
        <f t="shared" si="144"/>
        <v>#DIV/0!</v>
      </c>
      <c r="R146" s="138" t="e">
        <f t="shared" si="144"/>
        <v>#DIV/0!</v>
      </c>
      <c r="S146" s="138" t="e">
        <f t="shared" si="144"/>
        <v>#DIV/0!</v>
      </c>
      <c r="T146" s="138" t="e">
        <f t="shared" si="144"/>
        <v>#DIV/0!</v>
      </c>
      <c r="U146" s="138" t="e">
        <f t="shared" si="144"/>
        <v>#DIV/0!</v>
      </c>
    </row>
    <row r="148" spans="1:21" x14ac:dyDescent="0.35">
      <c r="A148" s="143"/>
      <c r="B148" s="144"/>
      <c r="C148" s="144"/>
      <c r="D148" s="144"/>
      <c r="E148" s="144"/>
      <c r="F148" s="144"/>
      <c r="G148" s="144"/>
      <c r="H148" s="145" t="s">
        <v>375</v>
      </c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</row>
    <row r="150" spans="1:21" x14ac:dyDescent="0.35">
      <c r="A150" s="119" t="s">
        <v>218</v>
      </c>
      <c r="B150" s="4" t="s">
        <v>34</v>
      </c>
      <c r="C150" s="138">
        <f t="shared" ref="C150:K150" si="145">+C30+C38+C46+C54+C62</f>
        <v>0</v>
      </c>
      <c r="D150" s="138">
        <f t="shared" si="145"/>
        <v>0</v>
      </c>
      <c r="E150" s="138">
        <f t="shared" si="145"/>
        <v>0</v>
      </c>
      <c r="F150" s="138">
        <f t="shared" si="145"/>
        <v>0</v>
      </c>
      <c r="G150" s="138">
        <f t="shared" si="145"/>
        <v>0</v>
      </c>
      <c r="H150" s="138">
        <f t="shared" si="145"/>
        <v>0</v>
      </c>
      <c r="I150" s="138">
        <f t="shared" si="145"/>
        <v>0</v>
      </c>
      <c r="J150" s="138">
        <f t="shared" si="145"/>
        <v>0</v>
      </c>
      <c r="K150" s="138">
        <f t="shared" si="145"/>
        <v>0</v>
      </c>
      <c r="M150" s="138">
        <f t="shared" ref="M150:U150" si="146">+M30+M38+M46+M54+M62</f>
        <v>0</v>
      </c>
      <c r="N150" s="138">
        <f t="shared" si="146"/>
        <v>0</v>
      </c>
      <c r="O150" s="138">
        <f t="shared" si="146"/>
        <v>0</v>
      </c>
      <c r="P150" s="138">
        <f t="shared" si="146"/>
        <v>0</v>
      </c>
      <c r="Q150" s="138">
        <f t="shared" si="146"/>
        <v>0</v>
      </c>
      <c r="R150" s="138">
        <f t="shared" si="146"/>
        <v>0</v>
      </c>
      <c r="S150" s="138">
        <f t="shared" si="146"/>
        <v>0</v>
      </c>
      <c r="T150" s="138">
        <f t="shared" si="146"/>
        <v>0</v>
      </c>
      <c r="U150" s="138">
        <f t="shared" si="146"/>
        <v>0</v>
      </c>
    </row>
    <row r="151" spans="1:21" x14ac:dyDescent="0.35">
      <c r="A151" s="137" t="s">
        <v>219</v>
      </c>
      <c r="B151" s="5" t="s">
        <v>41</v>
      </c>
      <c r="C151" s="139">
        <f t="shared" ref="C151:K151" si="147">+C31+C39+C47+C55+C63</f>
        <v>0</v>
      </c>
      <c r="D151" s="139">
        <f t="shared" si="147"/>
        <v>0</v>
      </c>
      <c r="E151" s="139">
        <f t="shared" si="147"/>
        <v>0</v>
      </c>
      <c r="F151" s="139">
        <f t="shared" si="147"/>
        <v>0</v>
      </c>
      <c r="G151" s="139">
        <f t="shared" si="147"/>
        <v>0</v>
      </c>
      <c r="H151" s="139">
        <f t="shared" si="147"/>
        <v>0</v>
      </c>
      <c r="I151" s="139">
        <f t="shared" si="147"/>
        <v>0</v>
      </c>
      <c r="J151" s="139">
        <f t="shared" si="147"/>
        <v>0</v>
      </c>
      <c r="K151" s="139">
        <f t="shared" si="147"/>
        <v>0</v>
      </c>
      <c r="M151" s="139">
        <f t="shared" ref="M151:U151" si="148">+M31+M39+M47+M55+M63</f>
        <v>0</v>
      </c>
      <c r="N151" s="139">
        <f t="shared" si="148"/>
        <v>0</v>
      </c>
      <c r="O151" s="139">
        <f t="shared" si="148"/>
        <v>0</v>
      </c>
      <c r="P151" s="139">
        <f t="shared" si="148"/>
        <v>0</v>
      </c>
      <c r="Q151" s="139">
        <f t="shared" si="148"/>
        <v>0</v>
      </c>
      <c r="R151" s="139">
        <f t="shared" si="148"/>
        <v>0</v>
      </c>
      <c r="S151" s="139">
        <f t="shared" si="148"/>
        <v>0</v>
      </c>
      <c r="T151" s="139">
        <f t="shared" si="148"/>
        <v>0</v>
      </c>
      <c r="U151" s="139">
        <f t="shared" si="148"/>
        <v>0</v>
      </c>
    </row>
    <row r="152" spans="1:21" x14ac:dyDescent="0.35">
      <c r="A152" s="119" t="s">
        <v>250</v>
      </c>
      <c r="B152" s="4" t="s">
        <v>244</v>
      </c>
      <c r="C152" s="138">
        <f t="shared" ref="C152:K152" si="149">+C34+C42+C50+C58+C66</f>
        <v>0</v>
      </c>
      <c r="D152" s="138">
        <f t="shared" si="149"/>
        <v>0</v>
      </c>
      <c r="E152" s="138">
        <f t="shared" si="149"/>
        <v>0</v>
      </c>
      <c r="F152" s="138">
        <f t="shared" si="149"/>
        <v>0</v>
      </c>
      <c r="G152" s="138">
        <f t="shared" si="149"/>
        <v>0</v>
      </c>
      <c r="H152" s="138">
        <f t="shared" si="149"/>
        <v>0</v>
      </c>
      <c r="I152" s="138">
        <f t="shared" si="149"/>
        <v>0</v>
      </c>
      <c r="J152" s="138">
        <f t="shared" si="149"/>
        <v>0</v>
      </c>
      <c r="K152" s="138">
        <f t="shared" si="149"/>
        <v>0</v>
      </c>
      <c r="M152" s="138">
        <f t="shared" ref="M152:U152" si="150">+M34+M42+M50+M58+M66</f>
        <v>0</v>
      </c>
      <c r="N152" s="138">
        <f t="shared" si="150"/>
        <v>0</v>
      </c>
      <c r="O152" s="138">
        <f t="shared" si="150"/>
        <v>0</v>
      </c>
      <c r="P152" s="138">
        <f t="shared" si="150"/>
        <v>0</v>
      </c>
      <c r="Q152" s="138">
        <f t="shared" si="150"/>
        <v>0</v>
      </c>
      <c r="R152" s="138">
        <f t="shared" si="150"/>
        <v>0</v>
      </c>
      <c r="S152" s="138">
        <f t="shared" si="150"/>
        <v>0</v>
      </c>
      <c r="T152" s="138">
        <f t="shared" si="150"/>
        <v>0</v>
      </c>
      <c r="U152" s="138">
        <f t="shared" si="150"/>
        <v>0</v>
      </c>
    </row>
    <row r="153" spans="1:21" x14ac:dyDescent="0.35">
      <c r="A153" s="137" t="s">
        <v>251</v>
      </c>
      <c r="B153" s="5" t="s">
        <v>181</v>
      </c>
      <c r="C153" s="139">
        <f>+C36+C44+C52+C60+C68</f>
        <v>0</v>
      </c>
      <c r="D153" s="139">
        <f t="shared" ref="D153:K153" si="151">+D36+D44+D52+D60+D68</f>
        <v>0</v>
      </c>
      <c r="E153" s="139">
        <f t="shared" si="151"/>
        <v>0</v>
      </c>
      <c r="F153" s="139">
        <f t="shared" si="151"/>
        <v>0</v>
      </c>
      <c r="G153" s="139">
        <f t="shared" si="151"/>
        <v>0</v>
      </c>
      <c r="H153" s="139">
        <f t="shared" si="151"/>
        <v>0</v>
      </c>
      <c r="I153" s="139">
        <f t="shared" si="151"/>
        <v>0</v>
      </c>
      <c r="J153" s="139">
        <f t="shared" si="151"/>
        <v>0</v>
      </c>
      <c r="K153" s="139">
        <f t="shared" si="151"/>
        <v>0</v>
      </c>
      <c r="M153" s="139">
        <f>+M36+M44+M52+M60+M68</f>
        <v>0</v>
      </c>
      <c r="N153" s="139">
        <f t="shared" ref="N153:U153" si="152">+N36+N44+N52+N60+N68</f>
        <v>0</v>
      </c>
      <c r="O153" s="139">
        <f t="shared" si="152"/>
        <v>0</v>
      </c>
      <c r="P153" s="139">
        <f t="shared" si="152"/>
        <v>0</v>
      </c>
      <c r="Q153" s="139">
        <f t="shared" si="152"/>
        <v>0</v>
      </c>
      <c r="R153" s="139">
        <f t="shared" si="152"/>
        <v>0</v>
      </c>
      <c r="S153" s="139">
        <f t="shared" si="152"/>
        <v>0</v>
      </c>
      <c r="T153" s="139">
        <f t="shared" si="152"/>
        <v>0</v>
      </c>
      <c r="U153" s="139">
        <f t="shared" si="152"/>
        <v>0</v>
      </c>
    </row>
    <row r="154" spans="1:21" x14ac:dyDescent="0.35">
      <c r="A154" s="119" t="s">
        <v>220</v>
      </c>
      <c r="B154" s="4" t="s">
        <v>376</v>
      </c>
      <c r="C154" s="138">
        <f>+SUM(C150:C153)</f>
        <v>0</v>
      </c>
      <c r="D154" s="138">
        <f t="shared" ref="D154:K154" si="153">+SUM(D150:D153)</f>
        <v>0</v>
      </c>
      <c r="E154" s="138">
        <f t="shared" si="153"/>
        <v>0</v>
      </c>
      <c r="F154" s="138">
        <f t="shared" si="153"/>
        <v>0</v>
      </c>
      <c r="G154" s="138">
        <f t="shared" si="153"/>
        <v>0</v>
      </c>
      <c r="H154" s="138">
        <f t="shared" si="153"/>
        <v>0</v>
      </c>
      <c r="I154" s="138">
        <f t="shared" si="153"/>
        <v>0</v>
      </c>
      <c r="J154" s="138">
        <f t="shared" si="153"/>
        <v>0</v>
      </c>
      <c r="K154" s="138">
        <f t="shared" si="153"/>
        <v>0</v>
      </c>
      <c r="M154" s="138">
        <f>+SUM(M150:M153)</f>
        <v>0</v>
      </c>
      <c r="N154" s="138">
        <f t="shared" ref="N154:U154" si="154">+SUM(N150:N153)</f>
        <v>0</v>
      </c>
      <c r="O154" s="138">
        <f t="shared" si="154"/>
        <v>0</v>
      </c>
      <c r="P154" s="138">
        <f t="shared" si="154"/>
        <v>0</v>
      </c>
      <c r="Q154" s="138">
        <f t="shared" si="154"/>
        <v>0</v>
      </c>
      <c r="R154" s="138">
        <f t="shared" si="154"/>
        <v>0</v>
      </c>
      <c r="S154" s="138">
        <f t="shared" si="154"/>
        <v>0</v>
      </c>
      <c r="T154" s="138">
        <f t="shared" si="154"/>
        <v>0</v>
      </c>
      <c r="U154" s="138">
        <f t="shared" si="154"/>
        <v>0</v>
      </c>
    </row>
    <row r="156" spans="1:21" x14ac:dyDescent="0.35">
      <c r="A156" s="143"/>
      <c r="B156" s="144"/>
      <c r="C156" s="144"/>
      <c r="D156" s="144"/>
      <c r="E156" s="144"/>
      <c r="F156" s="144"/>
      <c r="G156" s="144"/>
      <c r="H156" s="145" t="s">
        <v>377</v>
      </c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</row>
    <row r="158" spans="1:21" x14ac:dyDescent="0.35">
      <c r="A158" s="119" t="s">
        <v>121</v>
      </c>
      <c r="B158" s="4" t="s">
        <v>378</v>
      </c>
      <c r="C158" s="138">
        <f>+C73+C77</f>
        <v>0</v>
      </c>
      <c r="D158" s="138">
        <f>+D73+D77+D75</f>
        <v>0</v>
      </c>
      <c r="E158" s="138">
        <f t="shared" ref="E158:K158" si="155">+E73+E77+E75</f>
        <v>0</v>
      </c>
      <c r="F158" s="138">
        <f t="shared" si="155"/>
        <v>0</v>
      </c>
      <c r="G158" s="138">
        <f t="shared" si="155"/>
        <v>0</v>
      </c>
      <c r="H158" s="138">
        <f t="shared" si="155"/>
        <v>0</v>
      </c>
      <c r="I158" s="138">
        <f t="shared" si="155"/>
        <v>0</v>
      </c>
      <c r="J158" s="138">
        <f t="shared" si="155"/>
        <v>0</v>
      </c>
      <c r="K158" s="138">
        <f t="shared" si="155"/>
        <v>0</v>
      </c>
      <c r="M158" s="138">
        <f>+M73+M77+M75</f>
        <v>0</v>
      </c>
      <c r="N158" s="138">
        <f t="shared" ref="N158:U158" si="156">+N73+N77+N75</f>
        <v>0</v>
      </c>
      <c r="O158" s="138">
        <f t="shared" si="156"/>
        <v>0</v>
      </c>
      <c r="P158" s="138">
        <f t="shared" si="156"/>
        <v>0</v>
      </c>
      <c r="Q158" s="138">
        <f t="shared" si="156"/>
        <v>0</v>
      </c>
      <c r="R158" s="138">
        <f t="shared" si="156"/>
        <v>0</v>
      </c>
      <c r="S158" s="138">
        <f t="shared" si="156"/>
        <v>0</v>
      </c>
      <c r="T158" s="138">
        <f t="shared" si="156"/>
        <v>0</v>
      </c>
      <c r="U158" s="138">
        <f t="shared" si="156"/>
        <v>0</v>
      </c>
    </row>
    <row r="160" spans="1:21" x14ac:dyDescent="0.35">
      <c r="A160" s="143"/>
      <c r="B160" s="144"/>
      <c r="C160" s="144"/>
      <c r="D160" s="144"/>
      <c r="E160" s="144"/>
      <c r="F160" s="144"/>
      <c r="G160" s="144"/>
      <c r="H160" s="145" t="s">
        <v>240</v>
      </c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</row>
    <row r="162" spans="1:21" x14ac:dyDescent="0.35">
      <c r="A162" s="119" t="s">
        <v>299</v>
      </c>
      <c r="B162" s="4" t="s">
        <v>421</v>
      </c>
      <c r="C162" s="138">
        <f t="shared" ref="C162:U162" si="157">+C87</f>
        <v>0</v>
      </c>
      <c r="D162" s="138">
        <f t="shared" si="157"/>
        <v>0</v>
      </c>
      <c r="E162" s="138">
        <f t="shared" si="157"/>
        <v>0</v>
      </c>
      <c r="F162" s="138">
        <f t="shared" si="157"/>
        <v>0</v>
      </c>
      <c r="G162" s="138">
        <f t="shared" si="157"/>
        <v>0</v>
      </c>
      <c r="H162" s="138">
        <f t="shared" si="157"/>
        <v>0</v>
      </c>
      <c r="I162" s="138">
        <f t="shared" si="157"/>
        <v>0</v>
      </c>
      <c r="J162" s="138">
        <f t="shared" si="157"/>
        <v>0</v>
      </c>
      <c r="K162" s="138">
        <f t="shared" si="157"/>
        <v>0</v>
      </c>
      <c r="M162" s="138">
        <f t="shared" si="157"/>
        <v>0</v>
      </c>
      <c r="N162" s="138">
        <f t="shared" si="157"/>
        <v>0</v>
      </c>
      <c r="O162" s="138">
        <f t="shared" si="157"/>
        <v>0</v>
      </c>
      <c r="P162" s="138">
        <f t="shared" si="157"/>
        <v>0</v>
      </c>
      <c r="Q162" s="138">
        <f t="shared" si="157"/>
        <v>0</v>
      </c>
      <c r="R162" s="138">
        <f t="shared" si="157"/>
        <v>0</v>
      </c>
      <c r="S162" s="138">
        <f t="shared" si="157"/>
        <v>0</v>
      </c>
      <c r="T162" s="138">
        <f t="shared" si="157"/>
        <v>0</v>
      </c>
      <c r="U162" s="138">
        <f t="shared" si="157"/>
        <v>0</v>
      </c>
    </row>
    <row r="164" spans="1:21" x14ac:dyDescent="0.35">
      <c r="A164" s="119" t="s">
        <v>122</v>
      </c>
      <c r="B164" s="4" t="s">
        <v>221</v>
      </c>
      <c r="C164" s="138">
        <f>+C89+C91</f>
        <v>0</v>
      </c>
      <c r="D164" s="138">
        <f t="shared" ref="D164:K164" si="158">+D89+D91</f>
        <v>0</v>
      </c>
      <c r="E164" s="138">
        <f t="shared" si="158"/>
        <v>0</v>
      </c>
      <c r="F164" s="138">
        <f t="shared" ref="F164" si="159">+F89+F91</f>
        <v>0</v>
      </c>
      <c r="G164" s="138">
        <f t="shared" si="158"/>
        <v>0</v>
      </c>
      <c r="H164" s="138">
        <f t="shared" si="158"/>
        <v>0</v>
      </c>
      <c r="I164" s="138">
        <f t="shared" si="158"/>
        <v>0</v>
      </c>
      <c r="J164" s="138">
        <f t="shared" si="158"/>
        <v>0</v>
      </c>
      <c r="K164" s="138">
        <f t="shared" si="158"/>
        <v>0</v>
      </c>
      <c r="M164" s="138">
        <f>+M89+M91</f>
        <v>0</v>
      </c>
      <c r="N164" s="138">
        <f t="shared" ref="N164:U164" si="160">+N89+N91</f>
        <v>0</v>
      </c>
      <c r="O164" s="138">
        <f t="shared" ref="O164" si="161">+O89+O91</f>
        <v>0</v>
      </c>
      <c r="P164" s="138">
        <f t="shared" si="160"/>
        <v>0</v>
      </c>
      <c r="Q164" s="138">
        <f t="shared" si="160"/>
        <v>0</v>
      </c>
      <c r="R164" s="138">
        <f t="shared" si="160"/>
        <v>0</v>
      </c>
      <c r="S164" s="138">
        <f t="shared" si="160"/>
        <v>0</v>
      </c>
      <c r="T164" s="138">
        <f t="shared" si="160"/>
        <v>0</v>
      </c>
      <c r="U164" s="138">
        <f t="shared" si="160"/>
        <v>0</v>
      </c>
    </row>
    <row r="166" spans="1:21" x14ac:dyDescent="0.35">
      <c r="A166" s="119" t="s">
        <v>125</v>
      </c>
      <c r="B166" s="4" t="s">
        <v>126</v>
      </c>
      <c r="C166" s="138">
        <f>+C93</f>
        <v>0</v>
      </c>
      <c r="D166" s="138">
        <f t="shared" ref="D166:K166" si="162">+D93</f>
        <v>0</v>
      </c>
      <c r="E166" s="138">
        <f t="shared" si="162"/>
        <v>0</v>
      </c>
      <c r="F166" s="138">
        <f t="shared" ref="F166" si="163">+F93</f>
        <v>0</v>
      </c>
      <c r="G166" s="138">
        <f t="shared" si="162"/>
        <v>0</v>
      </c>
      <c r="H166" s="138">
        <f t="shared" si="162"/>
        <v>0</v>
      </c>
      <c r="I166" s="138">
        <f t="shared" si="162"/>
        <v>0</v>
      </c>
      <c r="J166" s="138">
        <f t="shared" si="162"/>
        <v>0</v>
      </c>
      <c r="K166" s="138">
        <f t="shared" si="162"/>
        <v>0</v>
      </c>
      <c r="M166" s="138">
        <f>+M93</f>
        <v>0</v>
      </c>
      <c r="N166" s="138">
        <f t="shared" ref="N166:U166" si="164">+N93</f>
        <v>0</v>
      </c>
      <c r="O166" s="138">
        <f t="shared" ref="O166" si="165">+O93</f>
        <v>0</v>
      </c>
      <c r="P166" s="138">
        <f t="shared" si="164"/>
        <v>0</v>
      </c>
      <c r="Q166" s="138">
        <f t="shared" si="164"/>
        <v>0</v>
      </c>
      <c r="R166" s="138">
        <f t="shared" si="164"/>
        <v>0</v>
      </c>
      <c r="S166" s="138">
        <f t="shared" si="164"/>
        <v>0</v>
      </c>
      <c r="T166" s="138">
        <f t="shared" si="164"/>
        <v>0</v>
      </c>
      <c r="U166" s="138">
        <f t="shared" si="164"/>
        <v>0</v>
      </c>
    </row>
    <row r="168" spans="1:21" x14ac:dyDescent="0.35">
      <c r="A168" s="119" t="s">
        <v>130</v>
      </c>
      <c r="B168" s="4" t="s">
        <v>423</v>
      </c>
      <c r="C168" s="138">
        <f>+C85-C81</f>
        <v>0</v>
      </c>
      <c r="D168" s="138">
        <f t="shared" ref="D168:K168" si="166">+D85-D81</f>
        <v>0</v>
      </c>
      <c r="E168" s="138">
        <f t="shared" si="166"/>
        <v>0</v>
      </c>
      <c r="F168" s="138">
        <f t="shared" si="166"/>
        <v>0</v>
      </c>
      <c r="G168" s="138" t="e">
        <f t="shared" si="166"/>
        <v>#DIV/0!</v>
      </c>
      <c r="H168" s="138" t="e">
        <f t="shared" si="166"/>
        <v>#DIV/0!</v>
      </c>
      <c r="I168" s="138" t="e">
        <f t="shared" si="166"/>
        <v>#DIV/0!</v>
      </c>
      <c r="J168" s="138" t="e">
        <f t="shared" si="166"/>
        <v>#DIV/0!</v>
      </c>
      <c r="K168" s="138" t="e">
        <f t="shared" si="166"/>
        <v>#DIV/0!</v>
      </c>
      <c r="M168" s="138">
        <f>+M85-M81</f>
        <v>0</v>
      </c>
      <c r="N168" s="138">
        <f t="shared" ref="N168:U168" si="167">+N85-N81</f>
        <v>0</v>
      </c>
      <c r="O168" s="138">
        <f t="shared" si="167"/>
        <v>0</v>
      </c>
      <c r="P168" s="138">
        <f t="shared" si="167"/>
        <v>0</v>
      </c>
      <c r="Q168" s="138" t="e">
        <f t="shared" si="167"/>
        <v>#DIV/0!</v>
      </c>
      <c r="R168" s="138" t="e">
        <f t="shared" si="167"/>
        <v>#DIV/0!</v>
      </c>
      <c r="S168" s="138" t="e">
        <f t="shared" si="167"/>
        <v>#DIV/0!</v>
      </c>
      <c r="T168" s="138" t="e">
        <f t="shared" si="167"/>
        <v>#DIV/0!</v>
      </c>
      <c r="U168" s="138" t="e">
        <f t="shared" si="167"/>
        <v>#DIV/0!</v>
      </c>
    </row>
    <row r="170" spans="1:21" s="154" customFormat="1" x14ac:dyDescent="0.35">
      <c r="A170" s="151" t="s">
        <v>301</v>
      </c>
      <c r="B170" s="152" t="s">
        <v>302</v>
      </c>
      <c r="C170" s="153">
        <f t="shared" ref="C170:E170" si="168">+C146+C154+C158+C162+C164+C166+C168-C79</f>
        <v>0</v>
      </c>
      <c r="D170" s="153" t="e">
        <f t="shared" si="168"/>
        <v>#DIV/0!</v>
      </c>
      <c r="E170" s="153" t="e">
        <f t="shared" si="168"/>
        <v>#DIV/0!</v>
      </c>
      <c r="F170" s="153" t="e">
        <f>+F146+F154+F158+F162+F164+F166+F168-F79</f>
        <v>#DIV/0!</v>
      </c>
      <c r="G170" s="155" t="e">
        <f>+G146+G154+G158+G162+G164+G166+G168-G95</f>
        <v>#DIV/0!</v>
      </c>
      <c r="H170" s="155" t="e">
        <f t="shared" ref="H170:K170" si="169">+H146+H154+H158+H162+H164+H166+H168-H95</f>
        <v>#DIV/0!</v>
      </c>
      <c r="I170" s="155" t="e">
        <f t="shared" si="169"/>
        <v>#DIV/0!</v>
      </c>
      <c r="J170" s="155" t="e">
        <f t="shared" si="169"/>
        <v>#DIV/0!</v>
      </c>
      <c r="K170" s="155" t="e">
        <f t="shared" si="169"/>
        <v>#DIV/0!</v>
      </c>
      <c r="M170" s="153">
        <f t="shared" ref="M170:O170" si="170">+M146+M154+M158+M162+M164+M166+M168-M79</f>
        <v>0</v>
      </c>
      <c r="N170" s="153" t="e">
        <f t="shared" si="170"/>
        <v>#DIV/0!</v>
      </c>
      <c r="O170" s="153" t="e">
        <f t="shared" si="170"/>
        <v>#DIV/0!</v>
      </c>
      <c r="P170" s="153" t="e">
        <f>+P146+P154+P158+P162+P164+P166+P168-P79</f>
        <v>#DIV/0!</v>
      </c>
      <c r="Q170" s="155" t="e">
        <f>+Q146+Q154+Q158+Q162+Q164+Q166+Q168-Q95</f>
        <v>#DIV/0!</v>
      </c>
      <c r="R170" s="155" t="e">
        <f t="shared" ref="R170:U170" si="171">+R146+R154+R158+R162+R164+R166+R168-R95</f>
        <v>#DIV/0!</v>
      </c>
      <c r="S170" s="155" t="e">
        <f t="shared" si="171"/>
        <v>#DIV/0!</v>
      </c>
      <c r="T170" s="155" t="e">
        <f t="shared" si="171"/>
        <v>#DIV/0!</v>
      </c>
      <c r="U170" s="155" t="e">
        <f t="shared" si="171"/>
        <v>#DIV/0!</v>
      </c>
    </row>
    <row r="172" spans="1:21" x14ac:dyDescent="0.35">
      <c r="A172" s="135"/>
      <c r="B172" s="136"/>
      <c r="C172" s="136"/>
      <c r="D172" s="136"/>
      <c r="E172" s="136"/>
      <c r="F172" s="136"/>
      <c r="G172" s="136"/>
      <c r="H172" s="142" t="s">
        <v>222</v>
      </c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</row>
    <row r="173" spans="1:21" x14ac:dyDescent="0.35">
      <c r="A173"/>
    </row>
    <row r="174" spans="1:21" x14ac:dyDescent="0.35">
      <c r="A174" s="119" t="s">
        <v>223</v>
      </c>
      <c r="B174" s="4" t="s">
        <v>373</v>
      </c>
      <c r="C174" s="138" t="e">
        <f>+C146/C$97</f>
        <v>#DIV/0!</v>
      </c>
      <c r="D174" s="138" t="e">
        <f t="shared" ref="D174:K174" si="172">+D146/D$97</f>
        <v>#DIV/0!</v>
      </c>
      <c r="E174" s="138" t="e">
        <f t="shared" si="172"/>
        <v>#DIV/0!</v>
      </c>
      <c r="F174" s="138" t="e">
        <f t="shared" ref="F174" si="173">+F146/F$97</f>
        <v>#DIV/0!</v>
      </c>
      <c r="G174" s="138" t="e">
        <f t="shared" si="172"/>
        <v>#DIV/0!</v>
      </c>
      <c r="H174" s="138" t="e">
        <f t="shared" si="172"/>
        <v>#DIV/0!</v>
      </c>
      <c r="I174" s="138" t="e">
        <f t="shared" si="172"/>
        <v>#DIV/0!</v>
      </c>
      <c r="J174" s="138" t="e">
        <f t="shared" si="172"/>
        <v>#DIV/0!</v>
      </c>
      <c r="K174" s="138" t="e">
        <f t="shared" si="172"/>
        <v>#DIV/0!</v>
      </c>
      <c r="M174" s="138" t="e">
        <f>+M146/M$97</f>
        <v>#DIV/0!</v>
      </c>
      <c r="N174" s="138" t="e">
        <f t="shared" ref="N174:U174" si="174">+N146/N$97</f>
        <v>#DIV/0!</v>
      </c>
      <c r="O174" s="138" t="e">
        <f t="shared" ref="O174" si="175">+O146/O$97</f>
        <v>#DIV/0!</v>
      </c>
      <c r="P174" s="138" t="e">
        <f t="shared" si="174"/>
        <v>#DIV/0!</v>
      </c>
      <c r="Q174" s="138" t="e">
        <f t="shared" si="174"/>
        <v>#DIV/0!</v>
      </c>
      <c r="R174" s="138" t="e">
        <f t="shared" si="174"/>
        <v>#DIV/0!</v>
      </c>
      <c r="S174" s="138" t="e">
        <f t="shared" si="174"/>
        <v>#DIV/0!</v>
      </c>
      <c r="T174" s="138" t="e">
        <f t="shared" si="174"/>
        <v>#DIV/0!</v>
      </c>
      <c r="U174" s="138" t="e">
        <f t="shared" si="174"/>
        <v>#DIV/0!</v>
      </c>
    </row>
    <row r="175" spans="1:21" x14ac:dyDescent="0.35">
      <c r="A175" s="137" t="s">
        <v>224</v>
      </c>
      <c r="B175" s="5" t="s">
        <v>375</v>
      </c>
      <c r="C175" s="139" t="e">
        <f>+C154/C$97</f>
        <v>#DIV/0!</v>
      </c>
      <c r="D175" s="139" t="e">
        <f t="shared" ref="D175:K175" si="176">+D154/D$97</f>
        <v>#DIV/0!</v>
      </c>
      <c r="E175" s="139" t="e">
        <f t="shared" si="176"/>
        <v>#DIV/0!</v>
      </c>
      <c r="F175" s="139" t="e">
        <f t="shared" ref="F175" si="177">+F154/F$97</f>
        <v>#DIV/0!</v>
      </c>
      <c r="G175" s="139" t="e">
        <f t="shared" si="176"/>
        <v>#DIV/0!</v>
      </c>
      <c r="H175" s="139" t="e">
        <f t="shared" si="176"/>
        <v>#DIV/0!</v>
      </c>
      <c r="I175" s="139" t="e">
        <f t="shared" si="176"/>
        <v>#DIV/0!</v>
      </c>
      <c r="J175" s="139" t="e">
        <f t="shared" si="176"/>
        <v>#DIV/0!</v>
      </c>
      <c r="K175" s="139" t="e">
        <f t="shared" si="176"/>
        <v>#DIV/0!</v>
      </c>
      <c r="M175" s="139" t="e">
        <f>+M154/M$97</f>
        <v>#DIV/0!</v>
      </c>
      <c r="N175" s="139" t="e">
        <f t="shared" ref="N175:U175" si="178">+N154/N$97</f>
        <v>#DIV/0!</v>
      </c>
      <c r="O175" s="139" t="e">
        <f t="shared" ref="O175" si="179">+O154/O$97</f>
        <v>#DIV/0!</v>
      </c>
      <c r="P175" s="139" t="e">
        <f t="shared" si="178"/>
        <v>#DIV/0!</v>
      </c>
      <c r="Q175" s="139" t="e">
        <f t="shared" si="178"/>
        <v>#DIV/0!</v>
      </c>
      <c r="R175" s="139" t="e">
        <f t="shared" si="178"/>
        <v>#DIV/0!</v>
      </c>
      <c r="S175" s="139" t="e">
        <f t="shared" si="178"/>
        <v>#DIV/0!</v>
      </c>
      <c r="T175" s="139" t="e">
        <f t="shared" si="178"/>
        <v>#DIV/0!</v>
      </c>
      <c r="U175" s="139" t="e">
        <f t="shared" si="178"/>
        <v>#DIV/0!</v>
      </c>
    </row>
    <row r="176" spans="1:21" x14ac:dyDescent="0.35">
      <c r="A176" s="119" t="s">
        <v>225</v>
      </c>
      <c r="B176" s="4" t="s">
        <v>377</v>
      </c>
      <c r="C176" s="138" t="e">
        <f>+C158/C$97</f>
        <v>#DIV/0!</v>
      </c>
      <c r="D176" s="138" t="e">
        <f t="shared" ref="D176:K176" si="180">+D158/D$97</f>
        <v>#DIV/0!</v>
      </c>
      <c r="E176" s="138" t="e">
        <f t="shared" si="180"/>
        <v>#DIV/0!</v>
      </c>
      <c r="F176" s="138" t="e">
        <f t="shared" ref="F176" si="181">+F158/F$97</f>
        <v>#DIV/0!</v>
      </c>
      <c r="G176" s="138" t="e">
        <f t="shared" si="180"/>
        <v>#DIV/0!</v>
      </c>
      <c r="H176" s="138" t="e">
        <f t="shared" si="180"/>
        <v>#DIV/0!</v>
      </c>
      <c r="I176" s="138" t="e">
        <f t="shared" si="180"/>
        <v>#DIV/0!</v>
      </c>
      <c r="J176" s="138" t="e">
        <f t="shared" si="180"/>
        <v>#DIV/0!</v>
      </c>
      <c r="K176" s="138" t="e">
        <f t="shared" si="180"/>
        <v>#DIV/0!</v>
      </c>
      <c r="M176" s="138" t="e">
        <f>+M158/M$97</f>
        <v>#DIV/0!</v>
      </c>
      <c r="N176" s="138" t="e">
        <f t="shared" ref="N176:U176" si="182">+N158/N$97</f>
        <v>#DIV/0!</v>
      </c>
      <c r="O176" s="138" t="e">
        <f t="shared" ref="O176" si="183">+O158/O$97</f>
        <v>#DIV/0!</v>
      </c>
      <c r="P176" s="138" t="e">
        <f t="shared" si="182"/>
        <v>#DIV/0!</v>
      </c>
      <c r="Q176" s="138" t="e">
        <f t="shared" si="182"/>
        <v>#DIV/0!</v>
      </c>
      <c r="R176" s="138" t="e">
        <f t="shared" si="182"/>
        <v>#DIV/0!</v>
      </c>
      <c r="S176" s="138" t="e">
        <f t="shared" si="182"/>
        <v>#DIV/0!</v>
      </c>
      <c r="T176" s="138" t="e">
        <f t="shared" si="182"/>
        <v>#DIV/0!</v>
      </c>
      <c r="U176" s="138" t="e">
        <f t="shared" si="182"/>
        <v>#DIV/0!</v>
      </c>
    </row>
    <row r="177" spans="1:21" x14ac:dyDescent="0.35">
      <c r="A177" s="137" t="s">
        <v>300</v>
      </c>
      <c r="B177" s="5" t="s">
        <v>379</v>
      </c>
      <c r="C177" s="139" t="e">
        <f>+C162/C$97</f>
        <v>#DIV/0!</v>
      </c>
      <c r="D177" s="139" t="e">
        <f t="shared" ref="D177:K177" si="184">+D162/D$97</f>
        <v>#DIV/0!</v>
      </c>
      <c r="E177" s="139" t="e">
        <f t="shared" si="184"/>
        <v>#DIV/0!</v>
      </c>
      <c r="F177" s="139" t="e">
        <f t="shared" si="184"/>
        <v>#DIV/0!</v>
      </c>
      <c r="G177" s="139" t="e">
        <f t="shared" si="184"/>
        <v>#DIV/0!</v>
      </c>
      <c r="H177" s="139" t="e">
        <f t="shared" si="184"/>
        <v>#DIV/0!</v>
      </c>
      <c r="I177" s="139" t="e">
        <f t="shared" si="184"/>
        <v>#DIV/0!</v>
      </c>
      <c r="J177" s="139" t="e">
        <f t="shared" si="184"/>
        <v>#DIV/0!</v>
      </c>
      <c r="K177" s="139" t="e">
        <f t="shared" si="184"/>
        <v>#DIV/0!</v>
      </c>
      <c r="M177" s="139" t="e">
        <f>+M162/M$97</f>
        <v>#DIV/0!</v>
      </c>
      <c r="N177" s="139" t="e">
        <f t="shared" ref="N177:U177" si="185">+N162/N$97</f>
        <v>#DIV/0!</v>
      </c>
      <c r="O177" s="139" t="e">
        <f t="shared" si="185"/>
        <v>#DIV/0!</v>
      </c>
      <c r="P177" s="139" t="e">
        <f t="shared" si="185"/>
        <v>#DIV/0!</v>
      </c>
      <c r="Q177" s="139" t="e">
        <f t="shared" si="185"/>
        <v>#DIV/0!</v>
      </c>
      <c r="R177" s="139" t="e">
        <f t="shared" si="185"/>
        <v>#DIV/0!</v>
      </c>
      <c r="S177" s="139" t="e">
        <f t="shared" si="185"/>
        <v>#DIV/0!</v>
      </c>
      <c r="T177" s="139" t="e">
        <f t="shared" si="185"/>
        <v>#DIV/0!</v>
      </c>
      <c r="U177" s="139" t="e">
        <f t="shared" si="185"/>
        <v>#DIV/0!</v>
      </c>
    </row>
    <row r="178" spans="1:21" x14ac:dyDescent="0.35">
      <c r="A178" s="119" t="s">
        <v>227</v>
      </c>
      <c r="B178" s="4" t="s">
        <v>380</v>
      </c>
      <c r="C178" s="138" t="e">
        <f>+C164/C$97</f>
        <v>#DIV/0!</v>
      </c>
      <c r="D178" s="138" t="e">
        <f t="shared" ref="D178:K178" si="186">+D164/D$97</f>
        <v>#DIV/0!</v>
      </c>
      <c r="E178" s="138" t="e">
        <f t="shared" si="186"/>
        <v>#DIV/0!</v>
      </c>
      <c r="F178" s="138" t="e">
        <f t="shared" ref="F178" si="187">+F164/F$97</f>
        <v>#DIV/0!</v>
      </c>
      <c r="G178" s="138" t="e">
        <f t="shared" si="186"/>
        <v>#DIV/0!</v>
      </c>
      <c r="H178" s="138" t="e">
        <f t="shared" si="186"/>
        <v>#DIV/0!</v>
      </c>
      <c r="I178" s="138" t="e">
        <f t="shared" si="186"/>
        <v>#DIV/0!</v>
      </c>
      <c r="J178" s="138" t="e">
        <f t="shared" si="186"/>
        <v>#DIV/0!</v>
      </c>
      <c r="K178" s="138" t="e">
        <f t="shared" si="186"/>
        <v>#DIV/0!</v>
      </c>
      <c r="M178" s="138" t="e">
        <f>+M164/M$97</f>
        <v>#DIV/0!</v>
      </c>
      <c r="N178" s="138" t="e">
        <f t="shared" ref="N178:U178" si="188">+N164/N$97</f>
        <v>#DIV/0!</v>
      </c>
      <c r="O178" s="138" t="e">
        <f t="shared" ref="O178" si="189">+O164/O$97</f>
        <v>#DIV/0!</v>
      </c>
      <c r="P178" s="138" t="e">
        <f t="shared" si="188"/>
        <v>#DIV/0!</v>
      </c>
      <c r="Q178" s="138" t="e">
        <f t="shared" si="188"/>
        <v>#DIV/0!</v>
      </c>
      <c r="R178" s="138" t="e">
        <f t="shared" si="188"/>
        <v>#DIV/0!</v>
      </c>
      <c r="S178" s="138" t="e">
        <f t="shared" si="188"/>
        <v>#DIV/0!</v>
      </c>
      <c r="T178" s="138" t="e">
        <f t="shared" si="188"/>
        <v>#DIV/0!</v>
      </c>
      <c r="U178" s="138" t="e">
        <f t="shared" si="188"/>
        <v>#DIV/0!</v>
      </c>
    </row>
    <row r="179" spans="1:21" x14ac:dyDescent="0.35">
      <c r="A179" s="137" t="s">
        <v>226</v>
      </c>
      <c r="B179" s="5" t="s">
        <v>381</v>
      </c>
      <c r="C179" s="139" t="e">
        <f>+C166/C$97</f>
        <v>#DIV/0!</v>
      </c>
      <c r="D179" s="139" t="e">
        <f t="shared" ref="D179:K179" si="190">+D166/D$97</f>
        <v>#DIV/0!</v>
      </c>
      <c r="E179" s="139" t="e">
        <f t="shared" si="190"/>
        <v>#DIV/0!</v>
      </c>
      <c r="F179" s="139" t="e">
        <f t="shared" ref="F179" si="191">+F166/F$97</f>
        <v>#DIV/0!</v>
      </c>
      <c r="G179" s="139" t="e">
        <f t="shared" si="190"/>
        <v>#DIV/0!</v>
      </c>
      <c r="H179" s="139" t="e">
        <f t="shared" si="190"/>
        <v>#DIV/0!</v>
      </c>
      <c r="I179" s="139" t="e">
        <f t="shared" si="190"/>
        <v>#DIV/0!</v>
      </c>
      <c r="J179" s="139" t="e">
        <f t="shared" si="190"/>
        <v>#DIV/0!</v>
      </c>
      <c r="K179" s="139" t="e">
        <f t="shared" si="190"/>
        <v>#DIV/0!</v>
      </c>
      <c r="M179" s="139" t="e">
        <f>+M166/M$97</f>
        <v>#DIV/0!</v>
      </c>
      <c r="N179" s="139" t="e">
        <f t="shared" ref="N179:U179" si="192">+N166/N$97</f>
        <v>#DIV/0!</v>
      </c>
      <c r="O179" s="139" t="e">
        <f t="shared" ref="O179" si="193">+O166/O$97</f>
        <v>#DIV/0!</v>
      </c>
      <c r="P179" s="139" t="e">
        <f t="shared" si="192"/>
        <v>#DIV/0!</v>
      </c>
      <c r="Q179" s="139" t="e">
        <f t="shared" si="192"/>
        <v>#DIV/0!</v>
      </c>
      <c r="R179" s="139" t="e">
        <f t="shared" si="192"/>
        <v>#DIV/0!</v>
      </c>
      <c r="S179" s="139" t="e">
        <f t="shared" si="192"/>
        <v>#DIV/0!</v>
      </c>
      <c r="T179" s="139" t="e">
        <f t="shared" si="192"/>
        <v>#DIV/0!</v>
      </c>
      <c r="U179" s="139" t="e">
        <f t="shared" si="192"/>
        <v>#DIV/0!</v>
      </c>
    </row>
    <row r="181" spans="1:21" x14ac:dyDescent="0.35">
      <c r="A181" s="119" t="s">
        <v>228</v>
      </c>
      <c r="B181" s="4" t="s">
        <v>229</v>
      </c>
      <c r="C181" s="150" t="e">
        <f>+(C174+C175+C176)*(1+C83)+C177+C178+C179</f>
        <v>#DIV/0!</v>
      </c>
      <c r="D181" s="150" t="e">
        <f t="shared" ref="D181:K181" si="194">+(D174+D175+D176)*(1+D83)+D177+D178+D179</f>
        <v>#DIV/0!</v>
      </c>
      <c r="E181" s="150" t="e">
        <f t="shared" si="194"/>
        <v>#DIV/0!</v>
      </c>
      <c r="F181" s="150" t="e">
        <f t="shared" si="194"/>
        <v>#DIV/0!</v>
      </c>
      <c r="G181" s="150" t="e">
        <f t="shared" si="194"/>
        <v>#DIV/0!</v>
      </c>
      <c r="H181" s="150" t="e">
        <f t="shared" si="194"/>
        <v>#DIV/0!</v>
      </c>
      <c r="I181" s="150" t="e">
        <f t="shared" si="194"/>
        <v>#DIV/0!</v>
      </c>
      <c r="J181" s="150" t="e">
        <f t="shared" si="194"/>
        <v>#DIV/0!</v>
      </c>
      <c r="K181" s="150" t="e">
        <f t="shared" si="194"/>
        <v>#DIV/0!</v>
      </c>
      <c r="M181" s="150" t="e">
        <f>+(M174+M175+M176)*(1+M83)+M177+M178+M179</f>
        <v>#DIV/0!</v>
      </c>
      <c r="N181" s="150" t="e">
        <f t="shared" ref="N181:U181" si="195">+(N174+N175+N176)*(1+N83)+N177+N178+N179</f>
        <v>#DIV/0!</v>
      </c>
      <c r="O181" s="150" t="e">
        <f t="shared" si="195"/>
        <v>#DIV/0!</v>
      </c>
      <c r="P181" s="150" t="e">
        <f t="shared" si="195"/>
        <v>#DIV/0!</v>
      </c>
      <c r="Q181" s="150" t="e">
        <f t="shared" si="195"/>
        <v>#DIV/0!</v>
      </c>
      <c r="R181" s="150" t="e">
        <f t="shared" si="195"/>
        <v>#DIV/0!</v>
      </c>
      <c r="S181" s="150" t="e">
        <f t="shared" si="195"/>
        <v>#DIV/0!</v>
      </c>
      <c r="T181" s="150" t="e">
        <f t="shared" si="195"/>
        <v>#DIV/0!</v>
      </c>
      <c r="U181" s="150" t="e">
        <f t="shared" si="195"/>
        <v>#DIV/0!</v>
      </c>
    </row>
    <row r="183" spans="1:21" x14ac:dyDescent="0.35">
      <c r="A183" s="135"/>
      <c r="B183" s="136"/>
      <c r="C183" s="136"/>
      <c r="D183" s="136"/>
      <c r="E183" s="136"/>
      <c r="F183" s="136"/>
      <c r="G183" s="136"/>
      <c r="H183" s="142" t="s">
        <v>241</v>
      </c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</row>
    <row r="184" spans="1:21" ht="13.5" customHeight="1" x14ac:dyDescent="0.35"/>
    <row r="185" spans="1:21" x14ac:dyDescent="0.35">
      <c r="A185" s="137" t="s">
        <v>235</v>
      </c>
      <c r="B185" s="5" t="s">
        <v>238</v>
      </c>
      <c r="C185" s="139">
        <f t="shared" ref="C185:K185" si="196">+C138+C139+C150+C158</f>
        <v>0</v>
      </c>
      <c r="D185" s="139" t="e">
        <f t="shared" si="196"/>
        <v>#DIV/0!</v>
      </c>
      <c r="E185" s="139" t="e">
        <f t="shared" si="196"/>
        <v>#DIV/0!</v>
      </c>
      <c r="F185" s="139" t="e">
        <f t="shared" si="196"/>
        <v>#DIV/0!</v>
      </c>
      <c r="G185" s="139" t="e">
        <f t="shared" si="196"/>
        <v>#DIV/0!</v>
      </c>
      <c r="H185" s="139" t="e">
        <f t="shared" si="196"/>
        <v>#DIV/0!</v>
      </c>
      <c r="I185" s="139" t="e">
        <f t="shared" si="196"/>
        <v>#DIV/0!</v>
      </c>
      <c r="J185" s="139" t="e">
        <f t="shared" si="196"/>
        <v>#DIV/0!</v>
      </c>
      <c r="K185" s="139" t="e">
        <f t="shared" si="196"/>
        <v>#DIV/0!</v>
      </c>
      <c r="M185" s="139">
        <f t="shared" ref="M185:U185" si="197">+M138+M139+M150+M158</f>
        <v>0</v>
      </c>
      <c r="N185" s="139" t="e">
        <f t="shared" si="197"/>
        <v>#DIV/0!</v>
      </c>
      <c r="O185" s="139" t="e">
        <f t="shared" si="197"/>
        <v>#DIV/0!</v>
      </c>
      <c r="P185" s="139" t="e">
        <f t="shared" si="197"/>
        <v>#DIV/0!</v>
      </c>
      <c r="Q185" s="139" t="e">
        <f t="shared" si="197"/>
        <v>#DIV/0!</v>
      </c>
      <c r="R185" s="139" t="e">
        <f t="shared" si="197"/>
        <v>#DIV/0!</v>
      </c>
      <c r="S185" s="139" t="e">
        <f t="shared" si="197"/>
        <v>#DIV/0!</v>
      </c>
      <c r="T185" s="139" t="e">
        <f t="shared" si="197"/>
        <v>#DIV/0!</v>
      </c>
      <c r="U185" s="139" t="e">
        <f t="shared" si="197"/>
        <v>#DIV/0!</v>
      </c>
    </row>
    <row r="186" spans="1:21" x14ac:dyDescent="0.35">
      <c r="A186" s="119" t="s">
        <v>234</v>
      </c>
      <c r="B186" s="4" t="s">
        <v>237</v>
      </c>
      <c r="C186" s="138">
        <f t="shared" ref="C186:K186" si="198">+C140+C151</f>
        <v>0</v>
      </c>
      <c r="D186" s="138">
        <f t="shared" si="198"/>
        <v>0</v>
      </c>
      <c r="E186" s="138">
        <f t="shared" si="198"/>
        <v>0</v>
      </c>
      <c r="F186" s="138">
        <f t="shared" si="198"/>
        <v>0</v>
      </c>
      <c r="G186" s="138">
        <f t="shared" si="198"/>
        <v>0</v>
      </c>
      <c r="H186" s="138">
        <f t="shared" si="198"/>
        <v>0</v>
      </c>
      <c r="I186" s="138">
        <f t="shared" si="198"/>
        <v>0</v>
      </c>
      <c r="J186" s="138">
        <f t="shared" si="198"/>
        <v>0</v>
      </c>
      <c r="K186" s="138">
        <f t="shared" si="198"/>
        <v>0</v>
      </c>
      <c r="M186" s="138">
        <f t="shared" ref="M186:U186" si="199">+M140+M151</f>
        <v>0</v>
      </c>
      <c r="N186" s="138">
        <f t="shared" si="199"/>
        <v>0</v>
      </c>
      <c r="O186" s="138">
        <f t="shared" si="199"/>
        <v>0</v>
      </c>
      <c r="P186" s="138">
        <f t="shared" si="199"/>
        <v>0</v>
      </c>
      <c r="Q186" s="138">
        <f t="shared" si="199"/>
        <v>0</v>
      </c>
      <c r="R186" s="138">
        <f t="shared" si="199"/>
        <v>0</v>
      </c>
      <c r="S186" s="138">
        <f t="shared" si="199"/>
        <v>0</v>
      </c>
      <c r="T186" s="138">
        <f t="shared" si="199"/>
        <v>0</v>
      </c>
      <c r="U186" s="138">
        <f t="shared" si="199"/>
        <v>0</v>
      </c>
    </row>
    <row r="187" spans="1:21" x14ac:dyDescent="0.35">
      <c r="A187" s="137" t="s">
        <v>236</v>
      </c>
      <c r="B187" s="5" t="s">
        <v>242</v>
      </c>
      <c r="C187" s="139">
        <f t="shared" ref="C187:K187" si="200">+C141+C142+C152+C153</f>
        <v>0</v>
      </c>
      <c r="D187" s="139">
        <f t="shared" si="200"/>
        <v>0</v>
      </c>
      <c r="E187" s="139">
        <f t="shared" si="200"/>
        <v>0</v>
      </c>
      <c r="F187" s="139">
        <f t="shared" si="200"/>
        <v>0</v>
      </c>
      <c r="G187" s="139">
        <f t="shared" si="200"/>
        <v>0</v>
      </c>
      <c r="H187" s="139">
        <f t="shared" si="200"/>
        <v>0</v>
      </c>
      <c r="I187" s="139">
        <f t="shared" si="200"/>
        <v>0</v>
      </c>
      <c r="J187" s="139">
        <f t="shared" si="200"/>
        <v>0</v>
      </c>
      <c r="K187" s="139">
        <f t="shared" si="200"/>
        <v>0</v>
      </c>
      <c r="M187" s="139">
        <f t="shared" ref="M187:U187" si="201">+M141+M142+M152+M153</f>
        <v>0</v>
      </c>
      <c r="N187" s="139">
        <f t="shared" si="201"/>
        <v>0</v>
      </c>
      <c r="O187" s="139">
        <f t="shared" si="201"/>
        <v>0</v>
      </c>
      <c r="P187" s="139">
        <f t="shared" si="201"/>
        <v>0</v>
      </c>
      <c r="Q187" s="139">
        <f t="shared" si="201"/>
        <v>0</v>
      </c>
      <c r="R187" s="139">
        <f t="shared" si="201"/>
        <v>0</v>
      </c>
      <c r="S187" s="139">
        <f t="shared" si="201"/>
        <v>0</v>
      </c>
      <c r="T187" s="139">
        <f t="shared" si="201"/>
        <v>0</v>
      </c>
      <c r="U187" s="139">
        <f t="shared" si="201"/>
        <v>0</v>
      </c>
    </row>
    <row r="188" spans="1:21" x14ac:dyDescent="0.35">
      <c r="A188" s="119" t="s">
        <v>109</v>
      </c>
      <c r="B188" s="4" t="s">
        <v>239</v>
      </c>
      <c r="C188" s="138">
        <f>+C143+C144+C145+C164+C166+C162</f>
        <v>0</v>
      </c>
      <c r="D188" s="138">
        <f t="shared" ref="D188:K188" si="202">+D143+D144+D145+D164+D166+D162</f>
        <v>0</v>
      </c>
      <c r="E188" s="138">
        <f t="shared" si="202"/>
        <v>0</v>
      </c>
      <c r="F188" s="138">
        <f t="shared" si="202"/>
        <v>0</v>
      </c>
      <c r="G188" s="138">
        <f t="shared" si="202"/>
        <v>0</v>
      </c>
      <c r="H188" s="138">
        <f t="shared" si="202"/>
        <v>0</v>
      </c>
      <c r="I188" s="138">
        <f t="shared" si="202"/>
        <v>0</v>
      </c>
      <c r="J188" s="138">
        <f t="shared" si="202"/>
        <v>0</v>
      </c>
      <c r="K188" s="138">
        <f t="shared" si="202"/>
        <v>0</v>
      </c>
      <c r="M188" s="138">
        <f>+M143+M144+M145+M164+M166+M162</f>
        <v>0</v>
      </c>
      <c r="N188" s="138">
        <f t="shared" ref="N188:U188" si="203">+N143+N144+N145+N164+N166+N162</f>
        <v>0</v>
      </c>
      <c r="O188" s="138">
        <f t="shared" si="203"/>
        <v>0</v>
      </c>
      <c r="P188" s="138">
        <f t="shared" si="203"/>
        <v>0</v>
      </c>
      <c r="Q188" s="138">
        <f t="shared" si="203"/>
        <v>0</v>
      </c>
      <c r="R188" s="138">
        <f t="shared" si="203"/>
        <v>0</v>
      </c>
      <c r="S188" s="138">
        <f t="shared" si="203"/>
        <v>0</v>
      </c>
      <c r="T188" s="138">
        <f t="shared" si="203"/>
        <v>0</v>
      </c>
      <c r="U188" s="138">
        <f t="shared" si="203"/>
        <v>0</v>
      </c>
    </row>
    <row r="189" spans="1:21" x14ac:dyDescent="0.35">
      <c r="A189" s="137" t="s">
        <v>130</v>
      </c>
      <c r="B189" s="5" t="s">
        <v>423</v>
      </c>
      <c r="C189" s="139">
        <f t="shared" ref="C189:K189" si="204">+C85-C81</f>
        <v>0</v>
      </c>
      <c r="D189" s="139">
        <f t="shared" si="204"/>
        <v>0</v>
      </c>
      <c r="E189" s="139">
        <f t="shared" si="204"/>
        <v>0</v>
      </c>
      <c r="F189" s="139">
        <f t="shared" si="204"/>
        <v>0</v>
      </c>
      <c r="G189" s="139" t="e">
        <f t="shared" si="204"/>
        <v>#DIV/0!</v>
      </c>
      <c r="H189" s="139" t="e">
        <f t="shared" si="204"/>
        <v>#DIV/0!</v>
      </c>
      <c r="I189" s="139" t="e">
        <f t="shared" si="204"/>
        <v>#DIV/0!</v>
      </c>
      <c r="J189" s="139" t="e">
        <f t="shared" si="204"/>
        <v>#DIV/0!</v>
      </c>
      <c r="K189" s="139" t="e">
        <f t="shared" si="204"/>
        <v>#DIV/0!</v>
      </c>
      <c r="M189" s="139">
        <f t="shared" ref="M189:U189" si="205">+M85-M81</f>
        <v>0</v>
      </c>
      <c r="N189" s="139">
        <f t="shared" si="205"/>
        <v>0</v>
      </c>
      <c r="O189" s="139">
        <f t="shared" si="205"/>
        <v>0</v>
      </c>
      <c r="P189" s="139">
        <f t="shared" si="205"/>
        <v>0</v>
      </c>
      <c r="Q189" s="139" t="e">
        <f t="shared" si="205"/>
        <v>#DIV/0!</v>
      </c>
      <c r="R189" s="139" t="e">
        <f t="shared" si="205"/>
        <v>#DIV/0!</v>
      </c>
      <c r="S189" s="139" t="e">
        <f t="shared" si="205"/>
        <v>#DIV/0!</v>
      </c>
      <c r="T189" s="139" t="e">
        <f t="shared" si="205"/>
        <v>#DIV/0!</v>
      </c>
      <c r="U189" s="139" t="e">
        <f t="shared" si="205"/>
        <v>#DIV/0!</v>
      </c>
    </row>
    <row r="191" spans="1:21" s="154" customFormat="1" x14ac:dyDescent="0.35">
      <c r="A191" s="151" t="s">
        <v>301</v>
      </c>
      <c r="B191" s="152" t="s">
        <v>302</v>
      </c>
      <c r="C191" s="153">
        <f>+SUM(C185:C189)-C79</f>
        <v>0</v>
      </c>
      <c r="D191" s="153" t="e">
        <f t="shared" ref="D191:F191" si="206">+SUM(D185:D189)-D79</f>
        <v>#DIV/0!</v>
      </c>
      <c r="E191" s="153" t="e">
        <f t="shared" si="206"/>
        <v>#DIV/0!</v>
      </c>
      <c r="F191" s="153" t="e">
        <f t="shared" si="206"/>
        <v>#DIV/0!</v>
      </c>
      <c r="G191" s="155" t="e">
        <f>+SUM(G185:G189)-G95</f>
        <v>#DIV/0!</v>
      </c>
      <c r="H191" s="155" t="e">
        <f t="shared" ref="H191:K191" si="207">+SUM(H185:H189)-H95</f>
        <v>#DIV/0!</v>
      </c>
      <c r="I191" s="155" t="e">
        <f t="shared" si="207"/>
        <v>#DIV/0!</v>
      </c>
      <c r="J191" s="155" t="e">
        <f t="shared" si="207"/>
        <v>#DIV/0!</v>
      </c>
      <c r="K191" s="155" t="e">
        <f t="shared" si="207"/>
        <v>#DIV/0!</v>
      </c>
      <c r="M191" s="153">
        <f>+SUM(M185:M189)-M79</f>
        <v>0</v>
      </c>
      <c r="N191" s="153" t="e">
        <f t="shared" ref="N191:P191" si="208">+SUM(N185:N189)-N79</f>
        <v>#DIV/0!</v>
      </c>
      <c r="O191" s="153" t="e">
        <f t="shared" si="208"/>
        <v>#DIV/0!</v>
      </c>
      <c r="P191" s="153" t="e">
        <f t="shared" si="208"/>
        <v>#DIV/0!</v>
      </c>
      <c r="Q191" s="155" t="e">
        <f>+SUM(Q185:Q189)-Q95</f>
        <v>#DIV/0!</v>
      </c>
      <c r="R191" s="155" t="e">
        <f t="shared" ref="R191:U191" si="209">+SUM(R185:R189)-R95</f>
        <v>#DIV/0!</v>
      </c>
      <c r="S191" s="155" t="e">
        <f t="shared" si="209"/>
        <v>#DIV/0!</v>
      </c>
      <c r="T191" s="155" t="e">
        <f t="shared" si="209"/>
        <v>#DIV/0!</v>
      </c>
      <c r="U191" s="155" t="e">
        <f t="shared" si="209"/>
        <v>#DIV/0!</v>
      </c>
    </row>
    <row r="193" spans="1:21" x14ac:dyDescent="0.35">
      <c r="A193" s="137" t="s">
        <v>255</v>
      </c>
      <c r="B193" s="5" t="s">
        <v>256</v>
      </c>
      <c r="C193" s="139">
        <f t="shared" ref="C193:K193" si="210">+C32+C33+C40+C41+C48+C49+C56+C57+C64+C65+C19</f>
        <v>0</v>
      </c>
      <c r="D193" s="139">
        <f t="shared" si="210"/>
        <v>0</v>
      </c>
      <c r="E193" s="139">
        <f t="shared" si="210"/>
        <v>0</v>
      </c>
      <c r="F193" s="139">
        <f t="shared" si="210"/>
        <v>0</v>
      </c>
      <c r="G193" s="139">
        <f t="shared" si="210"/>
        <v>0</v>
      </c>
      <c r="H193" s="139">
        <f t="shared" si="210"/>
        <v>0</v>
      </c>
      <c r="I193" s="139">
        <f t="shared" si="210"/>
        <v>0</v>
      </c>
      <c r="J193" s="139">
        <f t="shared" si="210"/>
        <v>0</v>
      </c>
      <c r="K193" s="139">
        <f t="shared" si="210"/>
        <v>0</v>
      </c>
      <c r="M193" s="139">
        <f t="shared" ref="M193:U193" si="211">+M32+M33+M40+M41+M48+M49+M56+M57+M64+M65+M19</f>
        <v>0</v>
      </c>
      <c r="N193" s="139">
        <f t="shared" si="211"/>
        <v>0</v>
      </c>
      <c r="O193" s="139">
        <f t="shared" si="211"/>
        <v>0</v>
      </c>
      <c r="P193" s="139">
        <f t="shared" si="211"/>
        <v>0</v>
      </c>
      <c r="Q193" s="139">
        <f t="shared" si="211"/>
        <v>0</v>
      </c>
      <c r="R193" s="139">
        <f t="shared" si="211"/>
        <v>0</v>
      </c>
      <c r="S193" s="139">
        <f t="shared" si="211"/>
        <v>0</v>
      </c>
      <c r="T193" s="139">
        <f t="shared" si="211"/>
        <v>0</v>
      </c>
      <c r="U193" s="139">
        <f t="shared" si="211"/>
        <v>0</v>
      </c>
    </row>
    <row r="194" spans="1:21" x14ac:dyDescent="0.35">
      <c r="A194" s="119" t="s">
        <v>230</v>
      </c>
      <c r="B194" s="4" t="s">
        <v>231</v>
      </c>
      <c r="C194" s="138">
        <f t="shared" ref="C194:K194" si="212">+C193-C18</f>
        <v>0</v>
      </c>
      <c r="D194" s="138">
        <f t="shared" si="212"/>
        <v>0</v>
      </c>
      <c r="E194" s="138">
        <f t="shared" si="212"/>
        <v>0</v>
      </c>
      <c r="F194" s="138">
        <f t="shared" si="212"/>
        <v>0</v>
      </c>
      <c r="G194" s="138">
        <f t="shared" si="212"/>
        <v>0</v>
      </c>
      <c r="H194" s="138">
        <f t="shared" si="212"/>
        <v>0</v>
      </c>
      <c r="I194" s="138">
        <f t="shared" si="212"/>
        <v>0</v>
      </c>
      <c r="J194" s="138">
        <f t="shared" si="212"/>
        <v>0</v>
      </c>
      <c r="K194" s="138">
        <f t="shared" si="212"/>
        <v>0</v>
      </c>
      <c r="M194" s="138">
        <f t="shared" ref="M194:U194" si="213">+M193-M18</f>
        <v>0</v>
      </c>
      <c r="N194" s="138">
        <f t="shared" si="213"/>
        <v>0</v>
      </c>
      <c r="O194" s="138">
        <f t="shared" si="213"/>
        <v>0</v>
      </c>
      <c r="P194" s="138">
        <f t="shared" si="213"/>
        <v>0</v>
      </c>
      <c r="Q194" s="138">
        <f t="shared" si="213"/>
        <v>0</v>
      </c>
      <c r="R194" s="138">
        <f t="shared" si="213"/>
        <v>0</v>
      </c>
      <c r="S194" s="138">
        <f t="shared" si="213"/>
        <v>0</v>
      </c>
      <c r="T194" s="138">
        <f t="shared" si="213"/>
        <v>0</v>
      </c>
      <c r="U194" s="138">
        <f t="shared" si="213"/>
        <v>0</v>
      </c>
    </row>
    <row r="195" spans="1:21" x14ac:dyDescent="0.35">
      <c r="A195" s="140" t="s">
        <v>233</v>
      </c>
      <c r="B195" s="141" t="s">
        <v>232</v>
      </c>
      <c r="C195" s="139">
        <f>+C22+C35+C43+C51+C59+C67</f>
        <v>0</v>
      </c>
      <c r="D195" s="139">
        <f t="shared" ref="D195:K195" si="214">+D22+D35+D43+D51+D59+D67</f>
        <v>0</v>
      </c>
      <c r="E195" s="139">
        <f t="shared" si="214"/>
        <v>0</v>
      </c>
      <c r="F195" s="139">
        <f t="shared" si="214"/>
        <v>0</v>
      </c>
      <c r="G195" s="139">
        <f t="shared" si="214"/>
        <v>0</v>
      </c>
      <c r="H195" s="139">
        <f t="shared" si="214"/>
        <v>0</v>
      </c>
      <c r="I195" s="139">
        <f t="shared" si="214"/>
        <v>0</v>
      </c>
      <c r="J195" s="139">
        <f t="shared" si="214"/>
        <v>0</v>
      </c>
      <c r="K195" s="139">
        <f t="shared" si="214"/>
        <v>0</v>
      </c>
      <c r="M195" s="139">
        <f>+M22+M35+M43+M51+M59+M67</f>
        <v>0</v>
      </c>
      <c r="N195" s="139">
        <f t="shared" ref="N195:U195" si="215">+N22+N35+N43+N51+N59+N67</f>
        <v>0</v>
      </c>
      <c r="O195" s="139">
        <f t="shared" si="215"/>
        <v>0</v>
      </c>
      <c r="P195" s="139">
        <f t="shared" si="215"/>
        <v>0</v>
      </c>
      <c r="Q195" s="139">
        <f t="shared" si="215"/>
        <v>0</v>
      </c>
      <c r="R195" s="139">
        <f t="shared" si="215"/>
        <v>0</v>
      </c>
      <c r="S195" s="139">
        <f t="shared" si="215"/>
        <v>0</v>
      </c>
      <c r="T195" s="139">
        <f t="shared" si="215"/>
        <v>0</v>
      </c>
      <c r="U195" s="139">
        <f t="shared" si="215"/>
        <v>0</v>
      </c>
    </row>
  </sheetData>
  <autoFilter ref="A2:U85" xr:uid="{F105A31E-D365-406F-9C8F-AFB73A9E5C54}"/>
  <mergeCells count="1">
    <mergeCell ref="A4:A14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8" fitToHeight="3" orientation="portrait" r:id="rId1"/>
  <rowBreaks count="1" manualBreakCount="1">
    <brk id="70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8DF4E-ED6F-4313-B83F-70E3F8801A90}">
  <sheetPr>
    <tabColor rgb="FF92D050"/>
    <pageSetUpPr fitToPage="1"/>
  </sheetPr>
  <dimension ref="A2:AE40"/>
  <sheetViews>
    <sheetView tabSelected="1" topLeftCell="A2" zoomScale="55" zoomScaleNormal="55" workbookViewId="0">
      <selection activeCell="K19" sqref="K19:N19"/>
    </sheetView>
  </sheetViews>
  <sheetFormatPr defaultRowHeight="14.5" x14ac:dyDescent="0.35"/>
  <cols>
    <col min="1" max="1" width="3.81640625" customWidth="1"/>
    <col min="2" max="2" width="12.453125" bestFit="1" customWidth="1"/>
    <col min="3" max="3" width="20.81640625" customWidth="1"/>
    <col min="4" max="4" width="17.81640625" customWidth="1"/>
  </cols>
  <sheetData>
    <row r="2" spans="1:31" ht="33" customHeight="1" x14ac:dyDescent="0.35">
      <c r="C2" s="94" t="s">
        <v>73</v>
      </c>
      <c r="D2" s="76"/>
      <c r="E2" s="77"/>
      <c r="F2" s="77"/>
      <c r="G2" s="331" t="e">
        <f>G39</f>
        <v>#VALUE!</v>
      </c>
      <c r="H2" s="331"/>
      <c r="I2" s="331"/>
      <c r="J2" s="331"/>
      <c r="K2" s="284">
        <f t="shared" ref="K2" si="0">K39</f>
        <v>0</v>
      </c>
      <c r="L2" s="285"/>
      <c r="M2" s="285"/>
      <c r="N2" s="286"/>
      <c r="O2" s="284">
        <f t="shared" ref="O2" si="1">O39</f>
        <v>0</v>
      </c>
      <c r="P2" s="285"/>
      <c r="Q2" s="285"/>
      <c r="R2" s="286"/>
      <c r="S2" s="284">
        <f t="shared" ref="S2" si="2">S39</f>
        <v>0</v>
      </c>
      <c r="T2" s="285"/>
      <c r="U2" s="285"/>
      <c r="V2" s="286"/>
      <c r="W2" s="284">
        <f t="shared" ref="W2" si="3">W39</f>
        <v>0</v>
      </c>
      <c r="X2" s="285"/>
      <c r="Y2" s="285"/>
      <c r="Z2" s="286"/>
      <c r="AA2" s="284">
        <f t="shared" ref="AA2" si="4">AA39</f>
        <v>0</v>
      </c>
      <c r="AB2" s="285"/>
      <c r="AC2" s="285"/>
      <c r="AD2" s="286"/>
    </row>
    <row r="3" spans="1:3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x14ac:dyDescent="0.35">
      <c r="A4" s="301" t="s">
        <v>45</v>
      </c>
      <c r="B4" s="332" t="s">
        <v>46</v>
      </c>
      <c r="C4" s="332" t="s">
        <v>47</v>
      </c>
      <c r="D4" s="332" t="s">
        <v>48</v>
      </c>
      <c r="E4" s="333" t="s">
        <v>49</v>
      </c>
      <c r="F4" s="333" t="s">
        <v>50</v>
      </c>
      <c r="G4" s="334" t="s">
        <v>51</v>
      </c>
      <c r="H4" s="334"/>
      <c r="I4" s="334"/>
      <c r="J4" s="334"/>
      <c r="K4" s="306" t="s">
        <v>52</v>
      </c>
      <c r="L4" s="307"/>
      <c r="M4" s="307"/>
      <c r="N4" s="308"/>
      <c r="O4" s="309" t="s">
        <v>53</v>
      </c>
      <c r="P4" s="310"/>
      <c r="Q4" s="310"/>
      <c r="R4" s="311"/>
      <c r="S4" s="306" t="s">
        <v>54</v>
      </c>
      <c r="T4" s="307"/>
      <c r="U4" s="307"/>
      <c r="V4" s="308"/>
      <c r="W4" s="309" t="s">
        <v>55</v>
      </c>
      <c r="X4" s="310"/>
      <c r="Y4" s="310"/>
      <c r="Z4" s="311"/>
      <c r="AA4" s="306" t="s">
        <v>56</v>
      </c>
      <c r="AB4" s="307"/>
      <c r="AC4" s="307"/>
      <c r="AD4" s="308"/>
      <c r="AE4" s="11"/>
    </row>
    <row r="5" spans="1:31" ht="14.5" customHeight="1" x14ac:dyDescent="0.35">
      <c r="A5" s="335"/>
      <c r="B5" s="332"/>
      <c r="C5" s="332"/>
      <c r="D5" s="332"/>
      <c r="E5" s="333"/>
      <c r="F5" s="333"/>
      <c r="G5" s="334" t="s">
        <v>57</v>
      </c>
      <c r="H5" s="334"/>
      <c r="I5" s="334" t="s">
        <v>58</v>
      </c>
      <c r="J5" s="334"/>
      <c r="K5" s="336" t="s">
        <v>57</v>
      </c>
      <c r="L5" s="336"/>
      <c r="M5" s="336" t="s">
        <v>58</v>
      </c>
      <c r="N5" s="336"/>
      <c r="O5" s="334" t="s">
        <v>57</v>
      </c>
      <c r="P5" s="334"/>
      <c r="Q5" s="334" t="s">
        <v>58</v>
      </c>
      <c r="R5" s="334"/>
      <c r="S5" s="336" t="s">
        <v>57</v>
      </c>
      <c r="T5" s="336"/>
      <c r="U5" s="336" t="s">
        <v>58</v>
      </c>
      <c r="V5" s="336"/>
      <c r="W5" s="334" t="s">
        <v>57</v>
      </c>
      <c r="X5" s="334"/>
      <c r="Y5" s="334" t="s">
        <v>58</v>
      </c>
      <c r="Z5" s="334"/>
      <c r="AA5" s="336" t="s">
        <v>57</v>
      </c>
      <c r="AB5" s="336"/>
      <c r="AC5" s="336" t="s">
        <v>58</v>
      </c>
      <c r="AD5" s="336"/>
      <c r="AE5" s="11"/>
    </row>
    <row r="6" spans="1:31" x14ac:dyDescent="0.35">
      <c r="A6" s="302"/>
      <c r="B6" s="332"/>
      <c r="C6" s="332"/>
      <c r="D6" s="332"/>
      <c r="E6" s="333"/>
      <c r="F6" s="333"/>
      <c r="G6" s="337" t="s">
        <v>59</v>
      </c>
      <c r="H6" s="337" t="s">
        <v>60</v>
      </c>
      <c r="I6" s="337" t="s">
        <v>61</v>
      </c>
      <c r="J6" s="337" t="s">
        <v>60</v>
      </c>
      <c r="K6" s="338" t="s">
        <v>59</v>
      </c>
      <c r="L6" s="338" t="s">
        <v>60</v>
      </c>
      <c r="M6" s="338" t="s">
        <v>61</v>
      </c>
      <c r="N6" s="338" t="s">
        <v>60</v>
      </c>
      <c r="O6" s="337" t="s">
        <v>59</v>
      </c>
      <c r="P6" s="337" t="s">
        <v>60</v>
      </c>
      <c r="Q6" s="337" t="s">
        <v>61</v>
      </c>
      <c r="R6" s="337" t="s">
        <v>60</v>
      </c>
      <c r="S6" s="338" t="s">
        <v>59</v>
      </c>
      <c r="T6" s="338" t="s">
        <v>60</v>
      </c>
      <c r="U6" s="338" t="s">
        <v>61</v>
      </c>
      <c r="V6" s="338" t="s">
        <v>60</v>
      </c>
      <c r="W6" s="337" t="s">
        <v>59</v>
      </c>
      <c r="X6" s="337" t="s">
        <v>60</v>
      </c>
      <c r="Y6" s="337" t="s">
        <v>61</v>
      </c>
      <c r="Z6" s="337" t="s">
        <v>60</v>
      </c>
      <c r="AA6" s="338" t="s">
        <v>59</v>
      </c>
      <c r="AB6" s="338" t="s">
        <v>60</v>
      </c>
      <c r="AC6" s="338" t="s">
        <v>61</v>
      </c>
      <c r="AD6" s="338" t="s">
        <v>60</v>
      </c>
      <c r="AE6" s="12"/>
    </row>
    <row r="7" spans="1:31" x14ac:dyDescent="0.35">
      <c r="A7" s="339">
        <v>1</v>
      </c>
      <c r="B7" s="340"/>
      <c r="C7" s="13"/>
      <c r="D7" s="14"/>
      <c r="E7" s="15"/>
      <c r="F7" s="16"/>
      <c r="G7" s="17"/>
      <c r="H7" s="18" t="str">
        <f>IF($B7="","",IF($B7="Decrescente",-1,1)*(G7/$F7-1))</f>
        <v/>
      </c>
      <c r="I7" s="17"/>
      <c r="J7" s="18" t="str">
        <f>IF($B7="","",IF($B7="Decrescente",-1,1)*(I7/$F7-1))</f>
        <v/>
      </c>
      <c r="K7" s="19"/>
      <c r="L7" s="20" t="str">
        <f>IF($B7="","",IF($B7="Decrescente",-1,1)*(K7/$F7-1))</f>
        <v/>
      </c>
      <c r="M7" s="21"/>
      <c r="N7" s="20" t="str">
        <f>IF($B7="","",IF($B7="Decrescente",-1,1)*(M7/$F7-1))</f>
        <v/>
      </c>
      <c r="O7" s="17"/>
      <c r="P7" s="18" t="str">
        <f>IF($B7="","",IF($B7="Decrescente",-1,1)*(O7/$F7-1))</f>
        <v/>
      </c>
      <c r="Q7" s="22"/>
      <c r="R7" s="18" t="str">
        <f>IF($B7="","",IF($B7="Decrescente",-1,1)*(Q7/$F7-1))</f>
        <v/>
      </c>
      <c r="S7" s="19"/>
      <c r="T7" s="20" t="str">
        <f>IF($B7="","",IF($B7="Decrescente",-1,1)*(S7/$F7-1))</f>
        <v/>
      </c>
      <c r="U7" s="23"/>
      <c r="V7" s="20" t="str">
        <f>IF($B7="","",IF($B7="Decrescente",-1,1)*(U7/$F7-1))</f>
        <v/>
      </c>
      <c r="W7" s="17"/>
      <c r="X7" s="18" t="str">
        <f>IF($B7="","",IF($B7="Decrescente",-1,1)*(W7/$F7-1))</f>
        <v/>
      </c>
      <c r="Y7" s="24"/>
      <c r="Z7" s="18" t="str">
        <f>IF($B7="","",IF($B7="Decrescente",-1,1)*(Y7/$F7-1))</f>
        <v/>
      </c>
      <c r="AA7" s="19"/>
      <c r="AB7" s="20" t="str">
        <f>IF($B7="","",IF($B7="Decrescente",-1,1)*(AA7/$F7-1))</f>
        <v/>
      </c>
      <c r="AC7" s="23"/>
      <c r="AD7" s="20" t="str">
        <f>IF($B7="","",IF($B7="Decrescente",-1,1)*(AC7/$F7-1))</f>
        <v/>
      </c>
      <c r="AE7" s="25"/>
    </row>
    <row r="8" spans="1:31" x14ac:dyDescent="0.35">
      <c r="A8" s="339">
        <v>2</v>
      </c>
      <c r="B8" s="340"/>
      <c r="C8" s="26"/>
      <c r="D8" s="27"/>
      <c r="E8" s="28"/>
      <c r="F8" s="29"/>
      <c r="G8" s="30"/>
      <c r="H8" s="31" t="str">
        <f t="shared" ref="H8:H14" si="5">IF($B8="","",IF($B8="Decrescente",-1,1)*(G8/$F8-1))</f>
        <v/>
      </c>
      <c r="I8" s="30"/>
      <c r="J8" s="31" t="str">
        <f t="shared" ref="J8:J14" si="6">IF($B8="","",IF($B8="Decrescente",-1,1)*(I8/$F8-1))</f>
        <v/>
      </c>
      <c r="K8" s="32"/>
      <c r="L8" s="33" t="str">
        <f t="shared" ref="L8:L14" si="7">IF($B8="","",IF($B8="Decrescente",-1,1)*(K8/$F8-1))</f>
        <v/>
      </c>
      <c r="M8" s="32"/>
      <c r="N8" s="33" t="str">
        <f t="shared" ref="N8:N14" si="8">IF($B8="","",IF($B8="Decrescente",-1,1)*(M8/$F8-1))</f>
        <v/>
      </c>
      <c r="O8" s="30"/>
      <c r="P8" s="31" t="str">
        <f t="shared" ref="P8:P14" si="9">IF($B8="","",IF($B8="Decrescente",-1,1)*(O8/$F8-1))</f>
        <v/>
      </c>
      <c r="Q8" s="22"/>
      <c r="R8" s="31" t="str">
        <f t="shared" ref="R8:R14" si="10">IF($B8="","",IF($B8="Decrescente",-1,1)*(Q8/$F8-1))</f>
        <v/>
      </c>
      <c r="S8" s="32"/>
      <c r="T8" s="33" t="str">
        <f t="shared" ref="T8:T14" si="11">IF($B8="","",IF($B8="Decrescente",-1,1)*(S8/$F8-1))</f>
        <v/>
      </c>
      <c r="U8" s="34"/>
      <c r="V8" s="33" t="str">
        <f t="shared" ref="V8:V14" si="12">IF($B8="","",IF($B8="Decrescente",-1,1)*(U8/$F8-1))</f>
        <v/>
      </c>
      <c r="W8" s="30"/>
      <c r="X8" s="31" t="str">
        <f t="shared" ref="X8:X14" si="13">IF($B8="","",IF($B8="Decrescente",-1,1)*(W8/$F8-1))</f>
        <v/>
      </c>
      <c r="Y8" s="35"/>
      <c r="Z8" s="31" t="str">
        <f t="shared" ref="Z8:Z14" si="14">IF($B8="","",IF($B8="Decrescente",-1,1)*(Y8/$F8-1))</f>
        <v/>
      </c>
      <c r="AA8" s="32"/>
      <c r="AB8" s="33" t="str">
        <f t="shared" ref="AB8:AB14" si="15">IF($B8="","",IF($B8="Decrescente",-1,1)*(AA8/$F8-1))</f>
        <v/>
      </c>
      <c r="AC8" s="34"/>
      <c r="AD8" s="33" t="str">
        <f t="shared" ref="AD8:AD14" si="16">IF($B8="","",IF($B8="Decrescente",-1,1)*(AC8/$F8-1))</f>
        <v/>
      </c>
      <c r="AE8" s="36"/>
    </row>
    <row r="9" spans="1:31" x14ac:dyDescent="0.35">
      <c r="A9" s="339">
        <v>3</v>
      </c>
      <c r="B9" s="340"/>
      <c r="C9" s="26"/>
      <c r="D9" s="27"/>
      <c r="E9" s="28"/>
      <c r="F9" s="37"/>
      <c r="G9" s="35"/>
      <c r="H9" s="31" t="str">
        <f t="shared" si="5"/>
        <v/>
      </c>
      <c r="I9" s="35"/>
      <c r="J9" s="31" t="str">
        <f t="shared" si="6"/>
        <v/>
      </c>
      <c r="K9" s="34"/>
      <c r="L9" s="33" t="str">
        <f t="shared" si="7"/>
        <v/>
      </c>
      <c r="M9" s="34"/>
      <c r="N9" s="33" t="str">
        <f t="shared" si="8"/>
        <v/>
      </c>
      <c r="O9" s="35"/>
      <c r="P9" s="31" t="str">
        <f t="shared" si="9"/>
        <v/>
      </c>
      <c r="Q9" s="35"/>
      <c r="R9" s="31" t="str">
        <f t="shared" si="10"/>
        <v/>
      </c>
      <c r="S9" s="34"/>
      <c r="T9" s="33" t="str">
        <f t="shared" si="11"/>
        <v/>
      </c>
      <c r="U9" s="34"/>
      <c r="V9" s="33" t="str">
        <f t="shared" si="12"/>
        <v/>
      </c>
      <c r="W9" s="35"/>
      <c r="X9" s="31" t="str">
        <f t="shared" si="13"/>
        <v/>
      </c>
      <c r="Y9" s="35"/>
      <c r="Z9" s="31" t="str">
        <f t="shared" si="14"/>
        <v/>
      </c>
      <c r="AA9" s="34"/>
      <c r="AB9" s="33" t="str">
        <f t="shared" si="15"/>
        <v/>
      </c>
      <c r="AC9" s="34"/>
      <c r="AD9" s="33" t="str">
        <f t="shared" si="16"/>
        <v/>
      </c>
      <c r="AE9" s="36"/>
    </row>
    <row r="10" spans="1:31" x14ac:dyDescent="0.35">
      <c r="A10" s="339">
        <v>4</v>
      </c>
      <c r="B10" s="340"/>
      <c r="C10" s="26"/>
      <c r="D10" s="27"/>
      <c r="E10" s="28"/>
      <c r="F10" s="37"/>
      <c r="G10" s="35"/>
      <c r="H10" s="31" t="str">
        <f t="shared" si="5"/>
        <v/>
      </c>
      <c r="I10" s="35"/>
      <c r="J10" s="31" t="str">
        <f t="shared" si="6"/>
        <v/>
      </c>
      <c r="K10" s="34"/>
      <c r="L10" s="33" t="str">
        <f t="shared" si="7"/>
        <v/>
      </c>
      <c r="M10" s="34"/>
      <c r="N10" s="33" t="str">
        <f t="shared" si="8"/>
        <v/>
      </c>
      <c r="O10" s="35"/>
      <c r="P10" s="31" t="str">
        <f t="shared" si="9"/>
        <v/>
      </c>
      <c r="Q10" s="35"/>
      <c r="R10" s="31" t="str">
        <f t="shared" si="10"/>
        <v/>
      </c>
      <c r="S10" s="34"/>
      <c r="T10" s="33" t="str">
        <f t="shared" si="11"/>
        <v/>
      </c>
      <c r="U10" s="34"/>
      <c r="V10" s="33" t="str">
        <f t="shared" si="12"/>
        <v/>
      </c>
      <c r="W10" s="35"/>
      <c r="X10" s="31" t="str">
        <f t="shared" si="13"/>
        <v/>
      </c>
      <c r="Y10" s="35"/>
      <c r="Z10" s="31" t="str">
        <f t="shared" si="14"/>
        <v/>
      </c>
      <c r="AA10" s="34"/>
      <c r="AB10" s="33" t="str">
        <f t="shared" si="15"/>
        <v/>
      </c>
      <c r="AC10" s="34"/>
      <c r="AD10" s="33" t="str">
        <f t="shared" si="16"/>
        <v/>
      </c>
      <c r="AE10" s="36"/>
    </row>
    <row r="11" spans="1:31" x14ac:dyDescent="0.35">
      <c r="A11" s="339">
        <v>5</v>
      </c>
      <c r="B11" s="340"/>
      <c r="C11" s="26"/>
      <c r="D11" s="27"/>
      <c r="E11" s="28"/>
      <c r="F11" s="29"/>
      <c r="G11" s="30"/>
      <c r="H11" s="31" t="str">
        <f t="shared" si="5"/>
        <v/>
      </c>
      <c r="I11" s="30"/>
      <c r="J11" s="31" t="str">
        <f t="shared" si="6"/>
        <v/>
      </c>
      <c r="K11" s="32"/>
      <c r="L11" s="33" t="str">
        <f t="shared" si="7"/>
        <v/>
      </c>
      <c r="M11" s="32"/>
      <c r="N11" s="33" t="str">
        <f t="shared" si="8"/>
        <v/>
      </c>
      <c r="O11" s="30"/>
      <c r="P11" s="31" t="str">
        <f t="shared" si="9"/>
        <v/>
      </c>
      <c r="Q11" s="38"/>
      <c r="R11" s="31" t="str">
        <f t="shared" si="10"/>
        <v/>
      </c>
      <c r="S11" s="32"/>
      <c r="T11" s="33" t="str">
        <f t="shared" si="11"/>
        <v/>
      </c>
      <c r="U11" s="34"/>
      <c r="V11" s="33" t="str">
        <f t="shared" si="12"/>
        <v/>
      </c>
      <c r="W11" s="30"/>
      <c r="X11" s="31" t="str">
        <f t="shared" si="13"/>
        <v/>
      </c>
      <c r="Y11" s="35"/>
      <c r="Z11" s="31" t="str">
        <f t="shared" si="14"/>
        <v/>
      </c>
      <c r="AA11" s="32"/>
      <c r="AB11" s="33" t="str">
        <f t="shared" si="15"/>
        <v/>
      </c>
      <c r="AC11" s="34"/>
      <c r="AD11" s="33" t="str">
        <f t="shared" si="16"/>
        <v/>
      </c>
      <c r="AE11" s="36"/>
    </row>
    <row r="12" spans="1:31" x14ac:dyDescent="0.35">
      <c r="A12" s="339">
        <v>6</v>
      </c>
      <c r="B12" s="340"/>
      <c r="C12" s="26"/>
      <c r="D12" s="27"/>
      <c r="E12" s="28"/>
      <c r="F12" s="37"/>
      <c r="G12" s="35"/>
      <c r="H12" s="31" t="str">
        <f t="shared" si="5"/>
        <v/>
      </c>
      <c r="I12" s="35"/>
      <c r="J12" s="31" t="str">
        <f t="shared" si="6"/>
        <v/>
      </c>
      <c r="K12" s="34"/>
      <c r="L12" s="33" t="str">
        <f t="shared" si="7"/>
        <v/>
      </c>
      <c r="M12" s="34"/>
      <c r="N12" s="33" t="str">
        <f t="shared" si="8"/>
        <v/>
      </c>
      <c r="O12" s="35"/>
      <c r="P12" s="31" t="str">
        <f t="shared" si="9"/>
        <v/>
      </c>
      <c r="Q12" s="35"/>
      <c r="R12" s="31" t="str">
        <f t="shared" si="10"/>
        <v/>
      </c>
      <c r="S12" s="34"/>
      <c r="T12" s="33" t="str">
        <f t="shared" si="11"/>
        <v/>
      </c>
      <c r="U12" s="39"/>
      <c r="V12" s="33" t="str">
        <f t="shared" si="12"/>
        <v/>
      </c>
      <c r="W12" s="35"/>
      <c r="X12" s="31" t="str">
        <f t="shared" si="13"/>
        <v/>
      </c>
      <c r="Y12" s="38"/>
      <c r="Z12" s="31" t="str">
        <f t="shared" si="14"/>
        <v/>
      </c>
      <c r="AA12" s="34"/>
      <c r="AB12" s="33" t="str">
        <f t="shared" si="15"/>
        <v/>
      </c>
      <c r="AC12" s="39"/>
      <c r="AD12" s="33" t="str">
        <f t="shared" si="16"/>
        <v/>
      </c>
      <c r="AE12" s="36"/>
    </row>
    <row r="13" spans="1:31" x14ac:dyDescent="0.35">
      <c r="A13" s="339">
        <v>7</v>
      </c>
      <c r="B13" s="340"/>
      <c r="C13" s="40"/>
      <c r="D13" s="27"/>
      <c r="E13" s="28"/>
      <c r="F13" s="37"/>
      <c r="G13" s="35"/>
      <c r="H13" s="31" t="str">
        <f t="shared" si="5"/>
        <v/>
      </c>
      <c r="I13" s="35"/>
      <c r="J13" s="31" t="str">
        <f t="shared" si="6"/>
        <v/>
      </c>
      <c r="K13" s="34"/>
      <c r="L13" s="33" t="str">
        <f t="shared" si="7"/>
        <v/>
      </c>
      <c r="M13" s="34"/>
      <c r="N13" s="33" t="str">
        <f t="shared" si="8"/>
        <v/>
      </c>
      <c r="O13" s="35"/>
      <c r="P13" s="31" t="str">
        <f t="shared" si="9"/>
        <v/>
      </c>
      <c r="Q13" s="35"/>
      <c r="R13" s="31" t="str">
        <f t="shared" si="10"/>
        <v/>
      </c>
      <c r="S13" s="34"/>
      <c r="T13" s="33" t="str">
        <f t="shared" si="11"/>
        <v/>
      </c>
      <c r="U13" s="39"/>
      <c r="V13" s="33" t="str">
        <f t="shared" si="12"/>
        <v/>
      </c>
      <c r="W13" s="35"/>
      <c r="X13" s="31" t="str">
        <f t="shared" si="13"/>
        <v/>
      </c>
      <c r="Y13" s="38"/>
      <c r="Z13" s="31" t="str">
        <f t="shared" si="14"/>
        <v/>
      </c>
      <c r="AA13" s="34"/>
      <c r="AB13" s="33" t="str">
        <f t="shared" si="15"/>
        <v/>
      </c>
      <c r="AC13" s="39"/>
      <c r="AD13" s="33" t="str">
        <f t="shared" si="16"/>
        <v/>
      </c>
      <c r="AE13" s="36"/>
    </row>
    <row r="14" spans="1:31" x14ac:dyDescent="0.35">
      <c r="A14" s="339">
        <v>8</v>
      </c>
      <c r="B14" s="340"/>
      <c r="C14" s="26"/>
      <c r="D14" s="27"/>
      <c r="E14" s="28"/>
      <c r="F14" s="37"/>
      <c r="G14" s="41"/>
      <c r="H14" s="31" t="str">
        <f t="shared" si="5"/>
        <v/>
      </c>
      <c r="I14" s="41"/>
      <c r="J14" s="31" t="str">
        <f t="shared" si="6"/>
        <v/>
      </c>
      <c r="K14" s="42"/>
      <c r="L14" s="33" t="str">
        <f t="shared" si="7"/>
        <v/>
      </c>
      <c r="M14" s="42"/>
      <c r="N14" s="33" t="str">
        <f t="shared" si="8"/>
        <v/>
      </c>
      <c r="O14" s="41"/>
      <c r="P14" s="31" t="str">
        <f t="shared" si="9"/>
        <v/>
      </c>
      <c r="Q14" s="41"/>
      <c r="R14" s="31" t="str">
        <f t="shared" si="10"/>
        <v/>
      </c>
      <c r="S14" s="42"/>
      <c r="T14" s="33" t="str">
        <f t="shared" si="11"/>
        <v/>
      </c>
      <c r="U14" s="43"/>
      <c r="V14" s="33" t="str">
        <f t="shared" si="12"/>
        <v/>
      </c>
      <c r="W14" s="41"/>
      <c r="X14" s="31" t="str">
        <f t="shared" si="13"/>
        <v/>
      </c>
      <c r="Y14" s="44"/>
      <c r="Z14" s="31" t="str">
        <f t="shared" si="14"/>
        <v/>
      </c>
      <c r="AA14" s="42"/>
      <c r="AB14" s="33" t="str">
        <f t="shared" si="15"/>
        <v/>
      </c>
      <c r="AC14" s="43"/>
      <c r="AD14" s="33" t="str">
        <f t="shared" si="16"/>
        <v/>
      </c>
      <c r="AE14" s="36"/>
    </row>
    <row r="15" spans="1:31" ht="16.5" x14ac:dyDescent="0.35">
      <c r="A15" s="10"/>
      <c r="B15" s="10"/>
      <c r="C15" s="45" t="s">
        <v>62</v>
      </c>
      <c r="D15" s="45"/>
      <c r="E15" s="46"/>
      <c r="F15" s="47"/>
      <c r="G15" s="48"/>
      <c r="H15" s="49">
        <f>+SUMPRODUCT($E$7:$E$14,H7:H14)</f>
        <v>0</v>
      </c>
      <c r="I15" s="48" t="s">
        <v>63</v>
      </c>
      <c r="J15" s="49">
        <f>+SUMPRODUCT($E$7:$E$14,J7:J14)</f>
        <v>0</v>
      </c>
      <c r="K15" s="50" t="s">
        <v>64</v>
      </c>
      <c r="L15" s="51">
        <f>+SUMPRODUCT($E$7:$E$14,L7:L14)</f>
        <v>0</v>
      </c>
      <c r="M15" s="50" t="s">
        <v>63</v>
      </c>
      <c r="N15" s="51">
        <f>+SUMPRODUCT($E$7:$E$14,N7:N14)</f>
        <v>0</v>
      </c>
      <c r="O15" s="48" t="s">
        <v>64</v>
      </c>
      <c r="P15" s="49">
        <f>+SUMPRODUCT($E$7:$E$14,P7:P14)</f>
        <v>0</v>
      </c>
      <c r="Q15" s="48" t="s">
        <v>63</v>
      </c>
      <c r="R15" s="49">
        <f>+SUMPRODUCT($E$7:$E$14,R7:R14)</f>
        <v>0</v>
      </c>
      <c r="S15" s="50" t="s">
        <v>64</v>
      </c>
      <c r="T15" s="51">
        <f>+SUMPRODUCT($E$7:$E$14,T7:T14)</f>
        <v>0</v>
      </c>
      <c r="U15" s="50" t="s">
        <v>63</v>
      </c>
      <c r="V15" s="51">
        <f>+SUMPRODUCT($E$7:$E$14,V7:V14)</f>
        <v>0</v>
      </c>
      <c r="W15" s="48" t="s">
        <v>64</v>
      </c>
      <c r="X15" s="49">
        <f>+SUMPRODUCT($E$7:$E$14,X7:X14)</f>
        <v>0</v>
      </c>
      <c r="Y15" s="48" t="s">
        <v>63</v>
      </c>
      <c r="Z15" s="49">
        <f>+SUMPRODUCT($E$7:$E$14,Z7:Z14)</f>
        <v>0</v>
      </c>
      <c r="AA15" s="50" t="s">
        <v>64</v>
      </c>
      <c r="AB15" s="51">
        <f>+SUMPRODUCT($E$7:$E$14,AB7:AB14)</f>
        <v>0</v>
      </c>
      <c r="AC15" s="50" t="s">
        <v>63</v>
      </c>
      <c r="AD15" s="51">
        <f>+SUMPRODUCT($E$7:$E$14,AD7:AD14)</f>
        <v>0</v>
      </c>
      <c r="AE15" s="10"/>
    </row>
    <row r="16" spans="1:31" x14ac:dyDescent="0.35">
      <c r="A16" s="10"/>
      <c r="B16" s="10"/>
      <c r="C16" s="26" t="s">
        <v>74</v>
      </c>
      <c r="D16" s="26"/>
      <c r="E16" s="52"/>
      <c r="F16" s="53"/>
      <c r="G16" s="54"/>
      <c r="H16" s="31">
        <v>0</v>
      </c>
      <c r="I16" s="54"/>
      <c r="J16" s="31"/>
      <c r="K16" s="55"/>
      <c r="L16" s="33">
        <f>+H15</f>
        <v>0</v>
      </c>
      <c r="M16" s="55"/>
      <c r="N16" s="33"/>
      <c r="O16" s="54"/>
      <c r="P16" s="31">
        <f>+L15</f>
        <v>0</v>
      </c>
      <c r="Q16" s="54"/>
      <c r="R16" s="31"/>
      <c r="S16" s="55"/>
      <c r="T16" s="33">
        <f>+P15</f>
        <v>0</v>
      </c>
      <c r="U16" s="55"/>
      <c r="V16" s="33"/>
      <c r="W16" s="54"/>
      <c r="X16" s="31">
        <f>+T15</f>
        <v>0</v>
      </c>
      <c r="Y16" s="54"/>
      <c r="Z16" s="31"/>
      <c r="AA16" s="55"/>
      <c r="AB16" s="33">
        <f>+X15</f>
        <v>0</v>
      </c>
      <c r="AC16" s="55"/>
      <c r="AD16" s="33"/>
      <c r="AE16" s="10"/>
    </row>
    <row r="17" spans="1:31" x14ac:dyDescent="0.35">
      <c r="A17" s="10"/>
      <c r="B17" s="10"/>
      <c r="C17" s="26" t="s">
        <v>75</v>
      </c>
      <c r="D17" s="56"/>
      <c r="E17" s="57"/>
      <c r="F17" s="58"/>
      <c r="G17" s="59"/>
      <c r="H17" s="60">
        <f>+H15+(H15-H16)</f>
        <v>0</v>
      </c>
      <c r="I17" s="59"/>
      <c r="J17" s="60"/>
      <c r="K17" s="61"/>
      <c r="L17" s="62">
        <f>+L15+(L15-L16)</f>
        <v>0</v>
      </c>
      <c r="M17" s="61"/>
      <c r="N17" s="62"/>
      <c r="O17" s="59"/>
      <c r="P17" s="60">
        <f>+P15+(P15-P16)</f>
        <v>0</v>
      </c>
      <c r="Q17" s="59"/>
      <c r="R17" s="60"/>
      <c r="S17" s="61"/>
      <c r="T17" s="62">
        <f>+T15+(T15-T16)</f>
        <v>0</v>
      </c>
      <c r="U17" s="61"/>
      <c r="V17" s="62"/>
      <c r="W17" s="59"/>
      <c r="X17" s="60">
        <f>+X15+(X15-X16)</f>
        <v>0</v>
      </c>
      <c r="Y17" s="59"/>
      <c r="Z17" s="60"/>
      <c r="AA17" s="61"/>
      <c r="AB17" s="62">
        <f>+AB15+(AB15-AB16)</f>
        <v>0</v>
      </c>
      <c r="AC17" s="61"/>
      <c r="AD17" s="62"/>
      <c r="AE17" s="10"/>
    </row>
    <row r="18" spans="1:31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x14ac:dyDescent="0.35">
      <c r="A19" s="10"/>
      <c r="B19" s="10"/>
      <c r="C19" s="63" t="s">
        <v>65</v>
      </c>
      <c r="D19" s="63"/>
      <c r="E19" s="64">
        <f>SUM(E7:E14)</f>
        <v>0</v>
      </c>
      <c r="F19" s="10"/>
      <c r="G19" s="341" t="s">
        <v>446</v>
      </c>
      <c r="H19" s="289"/>
      <c r="I19" s="289"/>
      <c r="J19" s="290"/>
      <c r="K19" s="341">
        <f>+IF(N15&gt;L17,1,
IF(N15&lt;L16,-2,
IF(N15=L15,0,
IF(N15&gt;L15,(N15-L15)/(L17-L15),
IF(N15&lt;L15,((N15-L15)/(L15-L16))*2
)))))</f>
        <v>0</v>
      </c>
      <c r="L19" s="289"/>
      <c r="M19" s="289"/>
      <c r="N19" s="290"/>
      <c r="O19" s="341">
        <f t="shared" ref="O19" si="17">+IF(R15&gt;P17,1,
IF(R15&lt;P16,-2,
IF(R15=P15,0,
IF(R15&gt;P15,(R15-P15)/(P17-P15),
IF(R15&lt;P15,((R15-P15)/(P15-P16))*2
)))))</f>
        <v>0</v>
      </c>
      <c r="P19" s="289"/>
      <c r="Q19" s="289"/>
      <c r="R19" s="290"/>
      <c r="S19" s="341">
        <f t="shared" ref="S19" si="18">+IF(V15&gt;T17,1,
IF(V15&lt;T16,-2,
IF(V15=T15,0,
IF(V15&gt;T15,(V15-T15)/(T17-T15),
IF(V15&lt;T15,((V15-T15)/(T15-T16))*2
)))))</f>
        <v>0</v>
      </c>
      <c r="T19" s="289"/>
      <c r="U19" s="289"/>
      <c r="V19" s="290"/>
      <c r="W19" s="341">
        <f t="shared" ref="W19" si="19">+IF(Z15&gt;X17,1,
IF(Z15&lt;X16,-2,
IF(Z15=X15,0,
IF(Z15&gt;X15,(Z15-X15)/(X17-X15),
IF(Z15&lt;X15,((Z15-X15)/(X15-X16))*2
)))))</f>
        <v>0</v>
      </c>
      <c r="X19" s="289"/>
      <c r="Y19" s="289"/>
      <c r="Z19" s="290"/>
      <c r="AA19" s="341">
        <f t="shared" ref="AA19" si="20">+IF(AD15&gt;AB17,1,
IF(AD15&lt;AB16,-2,
IF(AD15=AB15,0,
IF(AD15&gt;AB15,(AD15-AB15)/(AB17-AB15),
IF(AD15&lt;AB15,((AD15-AB15)/(AB15-AB16))*2
)))))</f>
        <v>0</v>
      </c>
      <c r="AB19" s="289"/>
      <c r="AC19" s="289"/>
      <c r="AD19" s="290"/>
      <c r="AE19" s="10"/>
    </row>
    <row r="20" spans="1:31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x14ac:dyDescent="0.35">
      <c r="A21" s="301" t="s">
        <v>45</v>
      </c>
      <c r="B21" s="332" t="s">
        <v>46</v>
      </c>
      <c r="C21" s="332" t="s">
        <v>66</v>
      </c>
      <c r="D21" s="303" t="s">
        <v>48</v>
      </c>
      <c r="E21" s="333" t="s">
        <v>67</v>
      </c>
      <c r="F21" s="303" t="s">
        <v>2</v>
      </c>
      <c r="G21" s="296" t="s">
        <v>51</v>
      </c>
      <c r="H21" s="300"/>
      <c r="I21" s="300"/>
      <c r="J21" s="297"/>
      <c r="K21" s="298" t="s">
        <v>52</v>
      </c>
      <c r="L21" s="305"/>
      <c r="M21" s="305"/>
      <c r="N21" s="299"/>
      <c r="O21" s="296" t="s">
        <v>53</v>
      </c>
      <c r="P21" s="300"/>
      <c r="Q21" s="300"/>
      <c r="R21" s="297"/>
      <c r="S21" s="293" t="s">
        <v>54</v>
      </c>
      <c r="T21" s="294"/>
      <c r="U21" s="294"/>
      <c r="V21" s="295"/>
      <c r="W21" s="296" t="s">
        <v>55</v>
      </c>
      <c r="X21" s="300"/>
      <c r="Y21" s="300"/>
      <c r="Z21" s="297"/>
      <c r="AA21" s="293" t="s">
        <v>56</v>
      </c>
      <c r="AB21" s="294"/>
      <c r="AC21" s="294"/>
      <c r="AD21" s="295"/>
      <c r="AE21" s="10"/>
    </row>
    <row r="22" spans="1:31" x14ac:dyDescent="0.35">
      <c r="A22" s="335"/>
      <c r="B22" s="332"/>
      <c r="C22" s="332"/>
      <c r="D22" s="342"/>
      <c r="E22" s="333"/>
      <c r="F22" s="342"/>
      <c r="G22" s="296" t="s">
        <v>57</v>
      </c>
      <c r="H22" s="297"/>
      <c r="I22" s="296" t="s">
        <v>58</v>
      </c>
      <c r="J22" s="297"/>
      <c r="K22" s="298" t="s">
        <v>57</v>
      </c>
      <c r="L22" s="299"/>
      <c r="M22" s="298" t="s">
        <v>58</v>
      </c>
      <c r="N22" s="299"/>
      <c r="O22" s="296" t="s">
        <v>57</v>
      </c>
      <c r="P22" s="297"/>
      <c r="Q22" s="296" t="s">
        <v>58</v>
      </c>
      <c r="R22" s="297"/>
      <c r="S22" s="293" t="s">
        <v>57</v>
      </c>
      <c r="T22" s="295"/>
      <c r="U22" s="293" t="s">
        <v>58</v>
      </c>
      <c r="V22" s="295"/>
      <c r="W22" s="296" t="s">
        <v>57</v>
      </c>
      <c r="X22" s="297"/>
      <c r="Y22" s="296" t="s">
        <v>58</v>
      </c>
      <c r="Z22" s="297"/>
      <c r="AA22" s="293" t="s">
        <v>57</v>
      </c>
      <c r="AB22" s="295"/>
      <c r="AC22" s="293" t="s">
        <v>58</v>
      </c>
      <c r="AD22" s="295"/>
      <c r="AE22" s="10"/>
    </row>
    <row r="23" spans="1:31" x14ac:dyDescent="0.35">
      <c r="A23" s="302"/>
      <c r="B23" s="332"/>
      <c r="C23" s="332"/>
      <c r="D23" s="304"/>
      <c r="E23" s="333"/>
      <c r="F23" s="304"/>
      <c r="G23" s="343" t="s">
        <v>59</v>
      </c>
      <c r="H23" s="343" t="s">
        <v>60</v>
      </c>
      <c r="I23" s="343" t="s">
        <v>61</v>
      </c>
      <c r="J23" s="343" t="s">
        <v>60</v>
      </c>
      <c r="K23" s="344" t="s">
        <v>59</v>
      </c>
      <c r="L23" s="344" t="s">
        <v>60</v>
      </c>
      <c r="M23" s="344" t="s">
        <v>61</v>
      </c>
      <c r="N23" s="344" t="s">
        <v>60</v>
      </c>
      <c r="O23" s="343" t="s">
        <v>59</v>
      </c>
      <c r="P23" s="343" t="s">
        <v>60</v>
      </c>
      <c r="Q23" s="343" t="s">
        <v>61</v>
      </c>
      <c r="R23" s="343" t="s">
        <v>60</v>
      </c>
      <c r="S23" s="345" t="s">
        <v>59</v>
      </c>
      <c r="T23" s="345" t="s">
        <v>60</v>
      </c>
      <c r="U23" s="345" t="s">
        <v>61</v>
      </c>
      <c r="V23" s="345" t="s">
        <v>60</v>
      </c>
      <c r="W23" s="343" t="s">
        <v>59</v>
      </c>
      <c r="X23" s="343" t="s">
        <v>60</v>
      </c>
      <c r="Y23" s="343" t="s">
        <v>61</v>
      </c>
      <c r="Z23" s="343" t="s">
        <v>60</v>
      </c>
      <c r="AA23" s="345" t="s">
        <v>59</v>
      </c>
      <c r="AB23" s="345" t="s">
        <v>60</v>
      </c>
      <c r="AC23" s="345" t="s">
        <v>61</v>
      </c>
      <c r="AD23" s="345" t="s">
        <v>60</v>
      </c>
      <c r="AE23" s="10"/>
    </row>
    <row r="24" spans="1:31" x14ac:dyDescent="0.35">
      <c r="A24" s="339">
        <v>1</v>
      </c>
      <c r="B24" s="340"/>
      <c r="C24" s="13"/>
      <c r="D24" s="14"/>
      <c r="E24" s="15"/>
      <c r="F24" s="65"/>
      <c r="G24" s="66"/>
      <c r="H24" s="66" t="str">
        <f>IF($B24="","",IF($B24="Decrescente",-1,1)*(G24/$F24-1))</f>
        <v/>
      </c>
      <c r="I24" s="66"/>
      <c r="J24" s="66" t="str">
        <f>IF($B24="","",IF($B24="Decrescente",-1,1)*(I24/$F24-1))</f>
        <v/>
      </c>
      <c r="K24" s="67"/>
      <c r="L24" s="67" t="str">
        <f>IF($B24="","",IF($B24="Decrescente",-1,1)*(K24/$F24-1))</f>
        <v/>
      </c>
      <c r="M24" s="67"/>
      <c r="N24" s="67" t="str">
        <f>IF($B24="","",IF($B24="Decrescente",-1,1)*(M24/$F24-1))</f>
        <v/>
      </c>
      <c r="O24" s="31"/>
      <c r="P24" s="31" t="str">
        <f>IF($B24="","",IF($B24="Decrescente",-1,1)*(O24/$F24-1))</f>
        <v/>
      </c>
      <c r="Q24" s="31"/>
      <c r="R24" s="31" t="str">
        <f>IF($B24="","",IF($B24="Decrescente",-1,1)*(Q24/$F24-1))</f>
        <v/>
      </c>
      <c r="S24" s="68"/>
      <c r="T24" s="69" t="str">
        <f>IF($B24="","",IF($B24="Decrescente",-1,1)*(S24/$F24-1))</f>
        <v/>
      </c>
      <c r="U24" s="69"/>
      <c r="V24" s="69" t="str">
        <f>IF($B24="","",IF($B24="Decrescente",-1,1)*(U24/$F24-1))</f>
        <v/>
      </c>
      <c r="W24" s="31"/>
      <c r="X24" s="31" t="str">
        <f>IF($B24="","",IF($B24="Decrescente",-1,1)*(W24/$F24-1))</f>
        <v/>
      </c>
      <c r="Y24" s="31"/>
      <c r="Z24" s="31" t="str">
        <f>IF($B24="","",IF($B24="Decrescente",-1,1)*(Y24/$F24-1))</f>
        <v/>
      </c>
      <c r="AA24" s="68"/>
      <c r="AB24" s="69" t="str">
        <f>IF($B24="","",IF($B24="Decrescente",-1,1)*(AA24/$F24-1))</f>
        <v/>
      </c>
      <c r="AC24" s="69"/>
      <c r="AD24" s="69" t="str">
        <f>IF($B24="","",IF($B24="Decrescente",-1,1)*(AC24/$F24-1))</f>
        <v/>
      </c>
      <c r="AE24" s="36"/>
    </row>
    <row r="25" spans="1:31" x14ac:dyDescent="0.35">
      <c r="A25" s="339">
        <v>2</v>
      </c>
      <c r="B25" s="340"/>
      <c r="C25" s="26"/>
      <c r="D25" s="27"/>
      <c r="E25" s="28"/>
      <c r="F25" s="70"/>
      <c r="G25" s="71"/>
      <c r="H25" s="71" t="str">
        <f t="shared" ref="H25:H26" si="21">IF($B25="","",IF($B25="Decrescente",-1,1)*(G25/$F25-1))</f>
        <v/>
      </c>
      <c r="I25" s="71"/>
      <c r="J25" s="71" t="str">
        <f t="shared" ref="J25:J26" si="22">IF($B25="","",IF($B25="Decrescente",-1,1)*(I25/$F25-1))</f>
        <v/>
      </c>
      <c r="K25" s="72"/>
      <c r="L25" s="72" t="str">
        <f t="shared" ref="L25:L26" si="23">IF($B25="","",IF($B25="Decrescente",-1,1)*(K25/$F25-1))</f>
        <v/>
      </c>
      <c r="M25" s="72"/>
      <c r="N25" s="72" t="str">
        <f t="shared" ref="N25:N26" si="24">IF($B25="","",IF($B25="Decrescente",-1,1)*(M25/$F25-1))</f>
        <v/>
      </c>
      <c r="O25" s="71"/>
      <c r="P25" s="71" t="str">
        <f t="shared" ref="P25:P26" si="25">IF($B25="","",IF($B25="Decrescente",-1,1)*(O25/$F25-1))</f>
        <v/>
      </c>
      <c r="Q25" s="31"/>
      <c r="R25" s="71" t="str">
        <f t="shared" ref="R25:R26" si="26">IF($B25="","",IF($B25="Decrescente",-1,1)*(Q25/$F25-1))</f>
        <v/>
      </c>
      <c r="S25" s="68"/>
      <c r="T25" s="72" t="str">
        <f t="shared" ref="T25:T26" si="27">IF($B25="","",IF($B25="Decrescente",-1,1)*(S25/$F25-1))</f>
        <v/>
      </c>
      <c r="U25" s="72"/>
      <c r="V25" s="72" t="str">
        <f t="shared" ref="V25:V26" si="28">IF($B25="","",IF($B25="Decrescente",-1,1)*(U25/$F25-1))</f>
        <v/>
      </c>
      <c r="W25" s="71"/>
      <c r="X25" s="71" t="str">
        <f t="shared" ref="X25:X26" si="29">IF($B25="","",IF($B25="Decrescente",-1,1)*(W25/$F25-1))</f>
        <v/>
      </c>
      <c r="Y25" s="31"/>
      <c r="Z25" s="71" t="str">
        <f t="shared" ref="Z25:Z26" si="30">IF($B25="","",IF($B25="Decrescente",-1,1)*(Y25/$F25-1))</f>
        <v/>
      </c>
      <c r="AA25" s="68"/>
      <c r="AB25" s="72" t="str">
        <f t="shared" ref="AB25:AB26" si="31">IF($B25="","",IF($B25="Decrescente",-1,1)*(AA25/$F25-1))</f>
        <v/>
      </c>
      <c r="AC25" s="72"/>
      <c r="AD25" s="72" t="str">
        <f t="shared" ref="AD25:AD26" si="32">IF($B25="","",IF($B25="Decrescente",-1,1)*(AC25/$F25-1))</f>
        <v/>
      </c>
      <c r="AE25" s="10"/>
    </row>
    <row r="26" spans="1:31" x14ac:dyDescent="0.35">
      <c r="A26" s="339">
        <v>3</v>
      </c>
      <c r="B26" s="340"/>
      <c r="C26" s="26"/>
      <c r="D26" s="27"/>
      <c r="E26" s="28"/>
      <c r="F26" s="70"/>
      <c r="G26" s="71"/>
      <c r="H26" s="71" t="str">
        <f t="shared" si="21"/>
        <v/>
      </c>
      <c r="I26" s="71"/>
      <c r="J26" s="71" t="str">
        <f t="shared" si="22"/>
        <v/>
      </c>
      <c r="K26" s="72"/>
      <c r="L26" s="72" t="str">
        <f t="shared" si="23"/>
        <v/>
      </c>
      <c r="M26" s="72"/>
      <c r="N26" s="72" t="str">
        <f t="shared" si="24"/>
        <v/>
      </c>
      <c r="O26" s="71"/>
      <c r="P26" s="71" t="str">
        <f t="shared" si="25"/>
        <v/>
      </c>
      <c r="Q26" s="71"/>
      <c r="R26" s="71" t="str">
        <f t="shared" si="26"/>
        <v/>
      </c>
      <c r="S26" s="72"/>
      <c r="T26" s="72" t="str">
        <f t="shared" si="27"/>
        <v/>
      </c>
      <c r="U26" s="72"/>
      <c r="V26" s="72" t="str">
        <f t="shared" si="28"/>
        <v/>
      </c>
      <c r="W26" s="71"/>
      <c r="X26" s="71" t="str">
        <f t="shared" si="29"/>
        <v/>
      </c>
      <c r="Y26" s="71"/>
      <c r="Z26" s="71" t="str">
        <f t="shared" si="30"/>
        <v/>
      </c>
      <c r="AA26" s="72"/>
      <c r="AB26" s="72" t="str">
        <f t="shared" si="31"/>
        <v/>
      </c>
      <c r="AC26" s="72"/>
      <c r="AD26" s="72" t="str">
        <f t="shared" si="32"/>
        <v/>
      </c>
      <c r="AE26" s="10"/>
    </row>
    <row r="27" spans="1:31" ht="31.5" customHeight="1" x14ac:dyDescent="0.35">
      <c r="A27" s="73"/>
      <c r="B27" s="73"/>
      <c r="C27" s="45" t="s">
        <v>62</v>
      </c>
      <c r="D27" s="45"/>
      <c r="E27" s="74"/>
      <c r="F27" s="47"/>
      <c r="G27" s="48" t="s">
        <v>68</v>
      </c>
      <c r="H27" s="49">
        <f>+SUMPRODUCT($E$24:$E$26,H24:H26)</f>
        <v>0</v>
      </c>
      <c r="I27" s="48" t="s">
        <v>69</v>
      </c>
      <c r="J27" s="49">
        <f>+SUMPRODUCT($E$24:$E$26,J24:J26)</f>
        <v>0</v>
      </c>
      <c r="K27" s="50" t="s">
        <v>68</v>
      </c>
      <c r="L27" s="51">
        <f>+SUMPRODUCT($E$24:$E$26,L24:L26)</f>
        <v>0</v>
      </c>
      <c r="M27" s="50" t="s">
        <v>69</v>
      </c>
      <c r="N27" s="51">
        <f>+SUMPRODUCT($E$24:$E$26,N24:N26)</f>
        <v>0</v>
      </c>
      <c r="O27" s="48" t="s">
        <v>68</v>
      </c>
      <c r="P27" s="49">
        <f>+SUMPRODUCT($E$24:$E$26,P24:P26)</f>
        <v>0</v>
      </c>
      <c r="Q27" s="48" t="s">
        <v>69</v>
      </c>
      <c r="R27" s="49">
        <f>+SUMPRODUCT($E$24:$E$26,R24:R26)</f>
        <v>0</v>
      </c>
      <c r="S27" s="50" t="s">
        <v>68</v>
      </c>
      <c r="T27" s="51">
        <f>+SUMPRODUCT($E$24:$E$26,T24:T26)</f>
        <v>0</v>
      </c>
      <c r="U27" s="50" t="s">
        <v>69</v>
      </c>
      <c r="V27" s="51">
        <f>+SUMPRODUCT($E$24:$E$26,V24:V26)</f>
        <v>0</v>
      </c>
      <c r="W27" s="48" t="s">
        <v>68</v>
      </c>
      <c r="X27" s="49">
        <f>+SUMPRODUCT($E$24:$E$26,X24:X26)</f>
        <v>0</v>
      </c>
      <c r="Y27" s="48" t="s">
        <v>69</v>
      </c>
      <c r="Z27" s="49">
        <f>+SUMPRODUCT($E$24:$E$26,Z24:Z26)</f>
        <v>0</v>
      </c>
      <c r="AA27" s="50" t="s">
        <v>68</v>
      </c>
      <c r="AB27" s="51">
        <f>+SUMPRODUCT($E$24:$E$26,AB24:AB26)</f>
        <v>0</v>
      </c>
      <c r="AC27" s="50" t="s">
        <v>69</v>
      </c>
      <c r="AD27" s="51">
        <f>+SUMPRODUCT($E$24:$E$26,AD24:AD26)</f>
        <v>0</v>
      </c>
      <c r="AE27" s="73"/>
    </row>
    <row r="28" spans="1:31" x14ac:dyDescent="0.35">
      <c r="A28" s="10"/>
      <c r="B28" s="10"/>
      <c r="C28" s="26" t="s">
        <v>74</v>
      </c>
      <c r="D28" s="26"/>
      <c r="E28" s="52"/>
      <c r="F28" s="53"/>
      <c r="G28" s="54"/>
      <c r="H28" s="31">
        <v>0</v>
      </c>
      <c r="I28" s="54"/>
      <c r="J28" s="31"/>
      <c r="K28" s="55"/>
      <c r="L28" s="33">
        <f>+H27</f>
        <v>0</v>
      </c>
      <c r="M28" s="55"/>
      <c r="N28" s="33"/>
      <c r="O28" s="54"/>
      <c r="P28" s="31">
        <f>+L27</f>
        <v>0</v>
      </c>
      <c r="Q28" s="54"/>
      <c r="R28" s="31"/>
      <c r="S28" s="55"/>
      <c r="T28" s="33">
        <f>+P27</f>
        <v>0</v>
      </c>
      <c r="U28" s="55"/>
      <c r="V28" s="33"/>
      <c r="W28" s="54"/>
      <c r="X28" s="31">
        <f>+T27</f>
        <v>0</v>
      </c>
      <c r="Y28" s="54"/>
      <c r="Z28" s="31"/>
      <c r="AA28" s="55"/>
      <c r="AB28" s="33">
        <f>+X27</f>
        <v>0</v>
      </c>
      <c r="AC28" s="55"/>
      <c r="AD28" s="33"/>
      <c r="AE28" s="10"/>
    </row>
    <row r="29" spans="1:31" x14ac:dyDescent="0.35">
      <c r="A29" s="10"/>
      <c r="B29" s="10"/>
      <c r="C29" s="26" t="s">
        <v>75</v>
      </c>
      <c r="D29" s="56"/>
      <c r="E29" s="57"/>
      <c r="F29" s="58"/>
      <c r="G29" s="59"/>
      <c r="H29" s="60">
        <f>+H27+(H27-H28)</f>
        <v>0</v>
      </c>
      <c r="I29" s="59"/>
      <c r="J29" s="60"/>
      <c r="K29" s="61"/>
      <c r="L29" s="62">
        <f>+L27+(L27-L28)</f>
        <v>0</v>
      </c>
      <c r="M29" s="61"/>
      <c r="N29" s="62"/>
      <c r="O29" s="59"/>
      <c r="P29" s="60">
        <f>+P27+(P27-P28)</f>
        <v>0</v>
      </c>
      <c r="Q29" s="59"/>
      <c r="R29" s="60"/>
      <c r="S29" s="61"/>
      <c r="T29" s="62">
        <f>+T27+(T27-T28)</f>
        <v>0</v>
      </c>
      <c r="U29" s="61"/>
      <c r="V29" s="62"/>
      <c r="W29" s="59"/>
      <c r="X29" s="60">
        <f>+X27+(X27-X28)</f>
        <v>0</v>
      </c>
      <c r="Y29" s="59"/>
      <c r="Z29" s="60"/>
      <c r="AA29" s="61"/>
      <c r="AB29" s="62">
        <f>+AB27+(AB27-AB28)</f>
        <v>0</v>
      </c>
      <c r="AC29" s="61"/>
      <c r="AD29" s="62"/>
      <c r="AE29" s="10"/>
    </row>
    <row r="30" spans="1:3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x14ac:dyDescent="0.35">
      <c r="A31" s="10"/>
      <c r="B31" s="10"/>
      <c r="C31" s="63" t="s">
        <v>71</v>
      </c>
      <c r="D31" s="63"/>
      <c r="E31" s="64">
        <f>SUM(E24:E30)</f>
        <v>0</v>
      </c>
      <c r="F31" s="10"/>
      <c r="G31" s="288"/>
      <c r="H31" s="289"/>
      <c r="I31" s="289"/>
      <c r="J31" s="290"/>
      <c r="K31" s="341">
        <f>+IF(N27&gt;L29,1,
IF(N27&lt;L28,-2,
IF(N27=L27,0,
IF(N27&gt;L27,(N27-L27)/(L29-L27),
IF(N27&lt;L27,((N27-L27)/(L27-L28))*2
)))))</f>
        <v>0</v>
      </c>
      <c r="L31" s="289"/>
      <c r="M31" s="289"/>
      <c r="N31" s="290"/>
      <c r="O31" s="341">
        <f t="shared" ref="O31" si="33">+IF(R27&gt;P29,1,
IF(R27&lt;P28,-2,
IF(R27=P27,0,
IF(R27&gt;P27,(R27-P27)/(P29-P27),
IF(R27&lt;P27,((R27-P27)/(P27-P28))*2
)))))</f>
        <v>0</v>
      </c>
      <c r="P31" s="289"/>
      <c r="Q31" s="289"/>
      <c r="R31" s="290"/>
      <c r="S31" s="341">
        <f t="shared" ref="S31" si="34">+IF(V27&gt;T29,1,
IF(V27&lt;T28,-2,
IF(V27=T27,0,
IF(V27&gt;T27,(V27-T27)/(T29-T27),
IF(V27&lt;T27,((V27-T27)/(T27-T28))*2
)))))</f>
        <v>0</v>
      </c>
      <c r="T31" s="289"/>
      <c r="U31" s="289"/>
      <c r="V31" s="290"/>
      <c r="W31" s="341">
        <f t="shared" ref="W31" si="35">+IF(Z27&gt;X29,1,
IF(Z27&lt;X28,-2,
IF(Z27=X27,0,
IF(Z27&gt;X27,(Z27-X27)/(X29-X27),
IF(Z27&lt;X27,((Z27-X27)/(X27-X28))*2
)))))</f>
        <v>0</v>
      </c>
      <c r="X31" s="289"/>
      <c r="Y31" s="289"/>
      <c r="Z31" s="290"/>
      <c r="AA31" s="341">
        <f t="shared" ref="AA31" si="36">+IF(AD27&gt;AB29,1,
IF(AD27&lt;AB28,-2,
IF(AD27=AB27,0,
IF(AD27&gt;AB27,(AD27-AB27)/(AB29-AB27),
IF(AD27&lt;AB27,((AD27-AB27)/(AB27-AB28))*2
)))))</f>
        <v>0</v>
      </c>
      <c r="AB31" s="289"/>
      <c r="AC31" s="289"/>
      <c r="AD31" s="290"/>
      <c r="AE31" s="10"/>
    </row>
    <row r="32" spans="1:31" ht="15" thickBot="1" x14ac:dyDescent="0.4">
      <c r="A32" s="10"/>
      <c r="B32" s="10"/>
      <c r="C32" s="63"/>
      <c r="D32" s="63"/>
      <c r="E32" s="10"/>
      <c r="F32" s="10"/>
      <c r="G32" s="75"/>
      <c r="H32" s="75"/>
      <c r="I32" s="75"/>
      <c r="J32" s="75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x14ac:dyDescent="0.35">
      <c r="A33" s="10"/>
      <c r="B33" s="10"/>
      <c r="C33" s="82"/>
      <c r="D33" s="81"/>
      <c r="E33" s="81"/>
      <c r="F33" s="81"/>
      <c r="G33" s="291" t="s">
        <v>52</v>
      </c>
      <c r="H33" s="291"/>
      <c r="I33" s="291"/>
      <c r="J33" s="291"/>
      <c r="K33" s="292" t="s">
        <v>53</v>
      </c>
      <c r="L33" s="292"/>
      <c r="M33" s="292"/>
      <c r="N33" s="292"/>
      <c r="O33" s="291" t="s">
        <v>54</v>
      </c>
      <c r="P33" s="291"/>
      <c r="Q33" s="291"/>
      <c r="R33" s="291"/>
      <c r="S33" s="292" t="s">
        <v>55</v>
      </c>
      <c r="T33" s="292"/>
      <c r="U33" s="292"/>
      <c r="V33" s="292"/>
      <c r="W33" s="292" t="s">
        <v>55</v>
      </c>
      <c r="X33" s="292"/>
      <c r="Y33" s="292"/>
      <c r="Z33" s="292"/>
      <c r="AA33" s="292" t="s">
        <v>55</v>
      </c>
      <c r="AB33" s="292"/>
      <c r="AC33" s="292"/>
      <c r="AD33" s="292"/>
      <c r="AE33" s="10"/>
    </row>
    <row r="34" spans="1:31" x14ac:dyDescent="0.35">
      <c r="A34" s="10"/>
      <c r="B34" s="10"/>
      <c r="C34" s="83" t="s">
        <v>65</v>
      </c>
      <c r="D34" s="84"/>
      <c r="E34" s="10"/>
      <c r="F34" s="10"/>
      <c r="G34" s="283" t="str">
        <f>+G19</f>
        <v>x</v>
      </c>
      <c r="H34" s="283"/>
      <c r="I34" s="283"/>
      <c r="J34" s="283"/>
      <c r="K34" s="283">
        <f>+K19</f>
        <v>0</v>
      </c>
      <c r="L34" s="283"/>
      <c r="M34" s="283"/>
      <c r="N34" s="283"/>
      <c r="O34" s="283">
        <f>+O19</f>
        <v>0</v>
      </c>
      <c r="P34" s="283"/>
      <c r="Q34" s="283"/>
      <c r="R34" s="283"/>
      <c r="S34" s="283">
        <f>+S19</f>
        <v>0</v>
      </c>
      <c r="T34" s="283"/>
      <c r="U34" s="283"/>
      <c r="V34" s="283"/>
      <c r="W34" s="283">
        <f>+W19</f>
        <v>0</v>
      </c>
      <c r="X34" s="283"/>
      <c r="Y34" s="283"/>
      <c r="Z34" s="283"/>
      <c r="AA34" s="283">
        <f>+AA19</f>
        <v>0</v>
      </c>
      <c r="AB34" s="283"/>
      <c r="AC34" s="283"/>
      <c r="AD34" s="283"/>
      <c r="AE34" s="10"/>
    </row>
    <row r="35" spans="1:31" x14ac:dyDescent="0.35">
      <c r="A35" s="10"/>
      <c r="B35" s="10"/>
      <c r="C35" s="85" t="s">
        <v>70</v>
      </c>
      <c r="D35" s="86"/>
      <c r="E35" s="87">
        <v>0.5</v>
      </c>
      <c r="F35" s="10"/>
      <c r="G35" s="88"/>
      <c r="H35" s="88"/>
      <c r="I35" s="89"/>
      <c r="J35" s="88"/>
      <c r="K35" s="88"/>
      <c r="L35" s="88"/>
      <c r="M35" s="89"/>
      <c r="N35" s="88"/>
      <c r="O35" s="88"/>
      <c r="P35" s="88"/>
      <c r="Q35" s="89"/>
      <c r="R35" s="88"/>
      <c r="S35" s="88"/>
      <c r="T35" s="88"/>
      <c r="U35" s="89"/>
      <c r="V35" s="88"/>
      <c r="W35" s="88"/>
      <c r="X35" s="88"/>
      <c r="Y35" s="89"/>
      <c r="Z35" s="88"/>
      <c r="AA35" s="88"/>
      <c r="AB35" s="88"/>
      <c r="AC35" s="89"/>
      <c r="AD35" s="88"/>
      <c r="AE35" s="10"/>
    </row>
    <row r="36" spans="1:31" x14ac:dyDescent="0.35">
      <c r="A36" s="10"/>
      <c r="B36" s="10"/>
      <c r="C36" s="83" t="s">
        <v>71</v>
      </c>
      <c r="D36" s="84"/>
      <c r="E36" s="87"/>
      <c r="F36" s="10"/>
      <c r="G36" s="287">
        <f>+G31</f>
        <v>0</v>
      </c>
      <c r="H36" s="287"/>
      <c r="I36" s="287"/>
      <c r="J36" s="287"/>
      <c r="K36" s="287">
        <f>+K31</f>
        <v>0</v>
      </c>
      <c r="L36" s="287"/>
      <c r="M36" s="287"/>
      <c r="N36" s="287"/>
      <c r="O36" s="287">
        <f>+O31</f>
        <v>0</v>
      </c>
      <c r="P36" s="287"/>
      <c r="Q36" s="287"/>
      <c r="R36" s="287"/>
      <c r="S36" s="287">
        <f>+S31</f>
        <v>0</v>
      </c>
      <c r="T36" s="287"/>
      <c r="U36" s="287"/>
      <c r="V36" s="287"/>
      <c r="W36" s="287">
        <f>+W31</f>
        <v>0</v>
      </c>
      <c r="X36" s="287"/>
      <c r="Y36" s="287"/>
      <c r="Z36" s="287"/>
      <c r="AA36" s="287">
        <f>+AA31</f>
        <v>0</v>
      </c>
      <c r="AB36" s="287"/>
      <c r="AC36" s="287"/>
      <c r="AD36" s="287"/>
      <c r="AE36" s="10"/>
    </row>
    <row r="37" spans="1:31" ht="15" thickBot="1" x14ac:dyDescent="0.4">
      <c r="A37" s="10"/>
      <c r="B37" s="10"/>
      <c r="C37" s="90" t="s">
        <v>72</v>
      </c>
      <c r="D37" s="91"/>
      <c r="E37" s="92">
        <v>0.5</v>
      </c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10"/>
    </row>
    <row r="38" spans="1:31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ht="30.75" customHeight="1" x14ac:dyDescent="0.35">
      <c r="A39" s="10"/>
      <c r="B39" s="10"/>
      <c r="C39" s="94" t="s">
        <v>73</v>
      </c>
      <c r="D39" s="76"/>
      <c r="E39" s="77"/>
      <c r="F39" s="77"/>
      <c r="G39" s="331" t="e">
        <f>+(G34*$E$35+G36*$E$37)/100</f>
        <v>#VALUE!</v>
      </c>
      <c r="H39" s="331"/>
      <c r="I39" s="331"/>
      <c r="J39" s="331"/>
      <c r="K39" s="284">
        <f>(K34*$E$35+K36*$E$37)/100</f>
        <v>0</v>
      </c>
      <c r="L39" s="285"/>
      <c r="M39" s="285"/>
      <c r="N39" s="286"/>
      <c r="O39" s="284">
        <f>(O34*$E$35+O36*$E$37)/100</f>
        <v>0</v>
      </c>
      <c r="P39" s="285"/>
      <c r="Q39" s="285"/>
      <c r="R39" s="286"/>
      <c r="S39" s="284">
        <f>(S34*$E$35+S36*$E$37)/100</f>
        <v>0</v>
      </c>
      <c r="T39" s="285"/>
      <c r="U39" s="285"/>
      <c r="V39" s="286"/>
      <c r="W39" s="284">
        <f>(W34*$E$35+W36*$E$37)/100</f>
        <v>0</v>
      </c>
      <c r="X39" s="285"/>
      <c r="Y39" s="285"/>
      <c r="Z39" s="286"/>
      <c r="AA39" s="284">
        <f>(AA34*$E$35+AA36*$E$37)/100</f>
        <v>0</v>
      </c>
      <c r="AB39" s="285"/>
      <c r="AC39" s="285"/>
      <c r="AD39" s="286"/>
      <c r="AE39" s="10"/>
    </row>
    <row r="40" spans="1:31" x14ac:dyDescent="0.35">
      <c r="A40" s="10"/>
      <c r="B40" s="10"/>
      <c r="C40" s="78"/>
      <c r="D40" s="78"/>
      <c r="E40" s="79"/>
      <c r="F40" s="79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10"/>
    </row>
  </sheetData>
  <mergeCells count="90">
    <mergeCell ref="G39:J39"/>
    <mergeCell ref="K39:N39"/>
    <mergeCell ref="O39:R39"/>
    <mergeCell ref="S39:V39"/>
    <mergeCell ref="W39:Z39"/>
    <mergeCell ref="AA39:AD39"/>
    <mergeCell ref="G36:J36"/>
    <mergeCell ref="K36:N36"/>
    <mergeCell ref="O36:R36"/>
    <mergeCell ref="S36:V36"/>
    <mergeCell ref="W36:Z36"/>
    <mergeCell ref="AA36:AD36"/>
    <mergeCell ref="G34:J34"/>
    <mergeCell ref="K34:N34"/>
    <mergeCell ref="O34:R34"/>
    <mergeCell ref="S34:V34"/>
    <mergeCell ref="W34:Z34"/>
    <mergeCell ref="AA34:AD34"/>
    <mergeCell ref="G33:J33"/>
    <mergeCell ref="K33:N33"/>
    <mergeCell ref="O33:R33"/>
    <mergeCell ref="S33:V33"/>
    <mergeCell ref="W33:Z33"/>
    <mergeCell ref="AA33:AD33"/>
    <mergeCell ref="G31:J31"/>
    <mergeCell ref="K31:N31"/>
    <mergeCell ref="O31:R31"/>
    <mergeCell ref="S31:V31"/>
    <mergeCell ref="W31:Z31"/>
    <mergeCell ref="AA31:AD31"/>
    <mergeCell ref="S22:T22"/>
    <mergeCell ref="U22:V22"/>
    <mergeCell ref="W22:X22"/>
    <mergeCell ref="Y22:Z22"/>
    <mergeCell ref="AA22:AB22"/>
    <mergeCell ref="AC22:AD22"/>
    <mergeCell ref="G22:H22"/>
    <mergeCell ref="I22:J22"/>
    <mergeCell ref="K22:L22"/>
    <mergeCell ref="M22:N22"/>
    <mergeCell ref="O22:P22"/>
    <mergeCell ref="Q22:R22"/>
    <mergeCell ref="G21:J21"/>
    <mergeCell ref="K21:N21"/>
    <mergeCell ref="O21:R21"/>
    <mergeCell ref="S21:V21"/>
    <mergeCell ref="W21:Z21"/>
    <mergeCell ref="AA21:AD21"/>
    <mergeCell ref="A21:A23"/>
    <mergeCell ref="B21:B23"/>
    <mergeCell ref="C21:C23"/>
    <mergeCell ref="D21:D23"/>
    <mergeCell ref="E21:E23"/>
    <mergeCell ref="F21:F23"/>
    <mergeCell ref="G19:J19"/>
    <mergeCell ref="K19:N19"/>
    <mergeCell ref="O19:R19"/>
    <mergeCell ref="S19:V19"/>
    <mergeCell ref="W19:Z19"/>
    <mergeCell ref="AA19:AD19"/>
    <mergeCell ref="S5:T5"/>
    <mergeCell ref="U5:V5"/>
    <mergeCell ref="W5:X5"/>
    <mergeCell ref="Y5:Z5"/>
    <mergeCell ref="AA5:AB5"/>
    <mergeCell ref="AC5:AD5"/>
    <mergeCell ref="G5:H5"/>
    <mergeCell ref="I5:J5"/>
    <mergeCell ref="K5:L5"/>
    <mergeCell ref="M5:N5"/>
    <mergeCell ref="O5:P5"/>
    <mergeCell ref="Q5:R5"/>
    <mergeCell ref="G4:J4"/>
    <mergeCell ref="K4:N4"/>
    <mergeCell ref="O4:R4"/>
    <mergeCell ref="S4:V4"/>
    <mergeCell ref="W4:Z4"/>
    <mergeCell ref="AA4:AD4"/>
    <mergeCell ref="A4:A6"/>
    <mergeCell ref="B4:B6"/>
    <mergeCell ref="C4:C6"/>
    <mergeCell ref="D4:D6"/>
    <mergeCell ref="E4:E6"/>
    <mergeCell ref="F4:F6"/>
    <mergeCell ref="G2:J2"/>
    <mergeCell ref="K2:N2"/>
    <mergeCell ref="O2:R2"/>
    <mergeCell ref="S2:V2"/>
    <mergeCell ref="W2:Z2"/>
    <mergeCell ref="AA2:AD2"/>
  </mergeCells>
  <conditionalFormatting sqref="B1:B1048576">
    <cfRule type="containsText" dxfId="1" priority="1" operator="containsText" text="Decrescente">
      <formula>NOT(ISERROR(SEARCH("Decrescente",B1)))</formula>
    </cfRule>
    <cfRule type="containsText" dxfId="0" priority="2" operator="containsText" text="Crescente">
      <formula>NOT(ISERROR(SEARCH("Crescente",B1)))</formula>
    </cfRule>
  </conditionalFormatting>
  <dataValidations disablePrompts="1" count="1">
    <dataValidation type="list" allowBlank="1" showInputMessage="1" showErrorMessage="1" promptTitle="Crescente/Decrescente" prompt="Selezionare andamento dell'indicatore" sqref="B24:B26 B7:B14" xr:uid="{D03FDE6A-CDDB-4A1B-8B18-01390C8E4318}">
      <formula1>"crescente,decrescente"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04F5C-5B8C-473F-BF13-C4A13336C2BF}">
  <sheetPr>
    <tabColor rgb="FF92D050"/>
    <pageSetUpPr fitToPage="1"/>
  </sheetPr>
  <dimension ref="B2:M9"/>
  <sheetViews>
    <sheetView showGridLines="0" zoomScale="70" zoomScaleNormal="70" workbookViewId="0">
      <selection activeCell="H13" sqref="H13"/>
    </sheetView>
  </sheetViews>
  <sheetFormatPr defaultRowHeight="14.5" x14ac:dyDescent="0.35"/>
  <cols>
    <col min="1" max="1" width="5.7265625" customWidth="1"/>
    <col min="2" max="2" width="29.453125" bestFit="1" customWidth="1"/>
    <col min="3" max="3" width="10" customWidth="1"/>
    <col min="4" max="13" width="16.7265625" customWidth="1"/>
  </cols>
  <sheetData>
    <row r="2" spans="2:13" x14ac:dyDescent="0.35">
      <c r="D2" s="312" t="s">
        <v>435</v>
      </c>
      <c r="E2" s="313"/>
      <c r="F2" s="312" t="s">
        <v>436</v>
      </c>
      <c r="G2" s="313"/>
      <c r="H2" s="312" t="s">
        <v>437</v>
      </c>
      <c r="I2" s="313"/>
      <c r="J2" s="312" t="s">
        <v>438</v>
      </c>
      <c r="K2" s="313"/>
      <c r="L2" s="312" t="s">
        <v>439</v>
      </c>
      <c r="M2" s="313"/>
    </row>
    <row r="3" spans="2:13" x14ac:dyDescent="0.35">
      <c r="D3" s="2" t="s">
        <v>39</v>
      </c>
      <c r="E3" s="2" t="s">
        <v>249</v>
      </c>
      <c r="F3" s="2" t="s">
        <v>39</v>
      </c>
      <c r="G3" s="2" t="s">
        <v>249</v>
      </c>
      <c r="H3" s="2" t="s">
        <v>39</v>
      </c>
      <c r="I3" s="2" t="s">
        <v>249</v>
      </c>
      <c r="J3" s="2" t="s">
        <v>39</v>
      </c>
      <c r="K3" s="2" t="s">
        <v>249</v>
      </c>
      <c r="L3" s="2" t="s">
        <v>39</v>
      </c>
      <c r="M3" s="2" t="s">
        <v>249</v>
      </c>
    </row>
    <row r="5" spans="2:13" x14ac:dyDescent="0.35">
      <c r="B5" s="5" t="s">
        <v>441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x14ac:dyDescent="0.35">
      <c r="B6" s="4" t="s">
        <v>440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2:13" x14ac:dyDescent="0.35">
      <c r="B7" s="5" t="s">
        <v>38</v>
      </c>
      <c r="D7" s="4"/>
      <c r="E7" s="4"/>
      <c r="F7" s="4"/>
      <c r="G7" s="4"/>
      <c r="H7" s="4"/>
      <c r="I7" s="4"/>
      <c r="J7" s="4"/>
      <c r="K7" s="4"/>
      <c r="L7" s="4"/>
      <c r="M7" s="4"/>
    </row>
    <row r="9" spans="2:13" x14ac:dyDescent="0.35">
      <c r="B9" s="4" t="s">
        <v>40</v>
      </c>
      <c r="C9" s="4"/>
    </row>
  </sheetData>
  <mergeCells count="5">
    <mergeCell ref="L2:M2"/>
    <mergeCell ref="D2:E2"/>
    <mergeCell ref="F2:G2"/>
    <mergeCell ref="H2:I2"/>
    <mergeCell ref="J2:K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0d5d1c-1969-41c9-ad68-860fc01d4499" xsi:nil="true"/>
    <lcf76f155ced4ddcb4097134ff3c332f xmlns="226a9ab6-8062-434f-a23f-f1549c70e7cb">
      <Terms xmlns="http://schemas.microsoft.com/office/infopath/2007/PartnerControls"/>
    </lcf76f155ced4ddcb4097134ff3c332f>
    <TipologiaDocumento xmlns="050d5d1c-1969-41c9-ad68-860fc01d4499">Non specificato</TipologiaDocumento>
    <Procedimento xmlns="050d5d1c-1969-41c9-ad68-860fc01d4499" xsi:nil="true"/>
    <Classificazione xmlns="050d5d1c-1969-41c9-ad68-860fc01d4499">Uso interno</Classificazione>
    <UfficioAppartenenza xmlns="050d5d1c-1969-41c9-ad68-860fc01d4499">Non definito</UfficioAppartenenz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53045D67C91246A51891D8A9A07D25" ma:contentTypeVersion="18" ma:contentTypeDescription="Creare un nuovo documento." ma:contentTypeScope="" ma:versionID="d696904a95ce16a523913564fd68af5d">
  <xsd:schema xmlns:xsd="http://www.w3.org/2001/XMLSchema" xmlns:xs="http://www.w3.org/2001/XMLSchema" xmlns:p="http://schemas.microsoft.com/office/2006/metadata/properties" xmlns:ns2="050d5d1c-1969-41c9-ad68-860fc01d4499" xmlns:ns3="226a9ab6-8062-434f-a23f-f1549c70e7cb" targetNamespace="http://schemas.microsoft.com/office/2006/metadata/properties" ma:root="true" ma:fieldsID="8554599443048c8cc52e092059c5da1c" ns2:_="" ns3:_="">
    <xsd:import namespace="050d5d1c-1969-41c9-ad68-860fc01d4499"/>
    <xsd:import namespace="226a9ab6-8062-434f-a23f-f1549c70e7cb"/>
    <xsd:element name="properties">
      <xsd:complexType>
        <xsd:sequence>
          <xsd:element name="documentManagement">
            <xsd:complexType>
              <xsd:all>
                <xsd:element ref="ns2:UfficioAppartenenza" minOccurs="0"/>
                <xsd:element ref="ns2:Classificazione" minOccurs="0"/>
                <xsd:element ref="ns2:TipologiaDocumento" minOccurs="0"/>
                <xsd:element ref="ns2:Procedimento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d1c-1969-41c9-ad68-860fc01d4499" elementFormDefault="qualified">
    <xsd:import namespace="http://schemas.microsoft.com/office/2006/documentManagement/types"/>
    <xsd:import namespace="http://schemas.microsoft.com/office/infopath/2007/PartnerControls"/>
    <xsd:element name="UfficioAppartenenza" ma:index="8" nillable="true" ma:displayName="UfficioAppartenenza" ma:default="Non definito" ma:format="Dropdown" ma:internalName="UfficioAppartenenza">
      <xsd:simpleType>
        <xsd:restriction base="dms:Choice">
          <xsd:enumeration value="Non definito"/>
          <xsd:enumeration value="PRESIDENTE"/>
          <xsd:enumeration value="CONSIGLIO"/>
          <xsd:enumeration value="POOL DI SEGRETERIA"/>
          <xsd:enumeration value="SEGRETERIA DEL CONSIGLIO"/>
          <xsd:enumeration value="ASSISTENTI DEL CONSIGLIO"/>
          <xsd:enumeration value="CAPO DI GABINETTO"/>
          <xsd:enumeration value="AFFARI ISTITUZIONALI ED INTERNAZIONALI"/>
          <xsd:enumeration value="COMUNICAZIONE E STAMPA"/>
          <xsd:enumeration value="SEGRETARIO GENERALE"/>
          <xsd:enumeration value="ASSISTENTI SEGRETARIO GENERALE"/>
          <xsd:enumeration value="AFFARI LEGALI E CONTENZIOSO"/>
          <xsd:enumeration value="AFFARI GENERALI, AMMINISTRAZIONE E PERSONALE"/>
          <xsd:enumeration value="ACCESSO ALLE INFRASTRUTTURE"/>
          <xsd:enumeration value="SERVIZI E MERCATI RETAIL"/>
          <xsd:enumeration value="DIRITTI DEGLI UTENTI"/>
          <xsd:enumeration value="VIGILANZA E SANZIONI"/>
          <xsd:enumeration value="ICT"/>
          <xsd:enumeration value="AFFARI ECONOMICI"/>
        </xsd:restriction>
      </xsd:simpleType>
    </xsd:element>
    <xsd:element name="Classificazione" ma:index="9" nillable="true" ma:displayName="Classificazione" ma:default="Uso interno" ma:format="Dropdown" ma:internalName="Classificazione">
      <xsd:simpleType>
        <xsd:restriction base="dms:Choice">
          <xsd:enumeration value="Pubblico"/>
          <xsd:enumeration value="Uso interno"/>
          <xsd:enumeration value="Riservato"/>
          <xsd:enumeration value="Confidenziale"/>
        </xsd:restriction>
      </xsd:simpleType>
    </xsd:element>
    <xsd:element name="TipologiaDocumento" ma:index="10" nillable="true" ma:displayName="TipologiaDocumento" ma:default="Non specificato" ma:format="Dropdown" ma:internalName="TipologiaDocumento">
      <xsd:simpleType>
        <xsd:restriction base="dms:Choice">
          <xsd:enumeration value="Non specificato"/>
          <xsd:enumeration value="Appunto al Consiglio"/>
          <xsd:enumeration value="Atti del Consiglio"/>
          <xsd:enumeration value="ODG del Consiglio"/>
          <xsd:enumeration value="Verbali"/>
          <xsd:enumeration value="Convenzioni"/>
          <xsd:enumeration value="Delibere del Consiglio"/>
          <xsd:enumeration value="Ordini di Servizio"/>
          <xsd:enumeration value="Regolamenti"/>
          <xsd:enumeration value="Determine"/>
          <xsd:enumeration value="Richieste di accesso agli atti"/>
        </xsd:restriction>
      </xsd:simpleType>
    </xsd:element>
    <xsd:element name="Procedimento" ma:index="11" nillable="true" ma:displayName="Procedimento" ma:internalName="Procedimento">
      <xsd:simpleType>
        <xsd:restriction base="dms:Text">
          <xsd:maxLength value="255"/>
        </xsd:restriction>
      </xsd:simpleType>
    </xsd:element>
    <xsd:element name="SharedWithUsers" ma:index="15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5417613-7ffd-4892-8afc-85f694e7c11a}" ma:internalName="TaxCatchAll" ma:showField="CatchAllData" ma:web="050d5d1c-1969-41c9-ad68-860fc01d4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a9ab6-8062-434f-a23f-f1549c70e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926a088d-13db-4816-a197-33fd510f5a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3B5E52-D906-4E1D-BA5D-F411F821B7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FC581A-E4E4-4F68-BFBB-04C1FB9B462C}">
  <ds:schemaRefs>
    <ds:schemaRef ds:uri="http://purl.org/dc/terms/"/>
    <ds:schemaRef ds:uri="050d5d1c-1969-41c9-ad68-860fc01d4499"/>
    <ds:schemaRef ds:uri="http://schemas.microsoft.com/office/2006/metadata/properties"/>
    <ds:schemaRef ds:uri="226a9ab6-8062-434f-a23f-f1549c70e7cb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833A570-4C52-4013-B00A-3D7E225A5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0d5d1c-1969-41c9-ad68-860fc01d4499"/>
    <ds:schemaRef ds:uri="226a9ab6-8062-434f-a23f-f1549c70e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18</vt:i4>
      </vt:variant>
    </vt:vector>
  </HeadingPairs>
  <TitlesOfParts>
    <vt:vector size="31" baseType="lpstr">
      <vt:lpstr>indice</vt:lpstr>
      <vt:lpstr>1 investimenti</vt:lpstr>
      <vt:lpstr>2 opex k</vt:lpstr>
      <vt:lpstr>3 opex v</vt:lpstr>
      <vt:lpstr>4 scheda servizio _1 anno ponte</vt:lpstr>
      <vt:lpstr>5 scheda servizio _2 anni ponte</vt:lpstr>
      <vt:lpstr>6 scheda servizio _3 anni ponte</vt:lpstr>
      <vt:lpstr>7 qualità e ambiente</vt:lpstr>
      <vt:lpstr>8 rischio traffico</vt:lpstr>
      <vt:lpstr>9 reti e sistemi</vt:lpstr>
      <vt:lpstr>10 reti e sistemi _ riepilogo</vt:lpstr>
      <vt:lpstr>11 Modello B tariffe</vt:lpstr>
      <vt:lpstr>12 Modello B costi-ricavi</vt:lpstr>
      <vt:lpstr>'1 investimenti'!Area_stampa</vt:lpstr>
      <vt:lpstr>'10 reti e sistemi _ riepilogo'!Area_stampa</vt:lpstr>
      <vt:lpstr>'11 Modello B tariffe'!Area_stampa</vt:lpstr>
      <vt:lpstr>'12 Modello B costi-ricavi'!Area_stampa</vt:lpstr>
      <vt:lpstr>'2 opex k'!Area_stampa</vt:lpstr>
      <vt:lpstr>'3 opex v'!Area_stampa</vt:lpstr>
      <vt:lpstr>'4 scheda servizio _1 anno ponte'!Area_stampa</vt:lpstr>
      <vt:lpstr>'5 scheda servizio _2 anni ponte'!Area_stampa</vt:lpstr>
      <vt:lpstr>'6 scheda servizio _3 anni ponte'!Area_stampa</vt:lpstr>
      <vt:lpstr>'7 qualità e ambiente'!Area_stampa</vt:lpstr>
      <vt:lpstr>'8 rischio traffico'!Area_stampa</vt:lpstr>
      <vt:lpstr>'9 reti e sistemi'!Area_stampa</vt:lpstr>
      <vt:lpstr>indice!Area_stampa</vt:lpstr>
      <vt:lpstr>'12 Modello B costi-ricavi'!Titoli_stampa</vt:lpstr>
      <vt:lpstr>'2 opex k'!Titoli_stampa</vt:lpstr>
      <vt:lpstr>'3 opex v'!Titoli_stampa</vt:lpstr>
      <vt:lpstr>'5 scheda servizio _2 anni ponte'!Titoli_stampa</vt:lpstr>
      <vt:lpstr>'6 scheda servizio _3 anni ponte'!Titoli_stampa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2022-04-21T09:01:28Z</cp:lastPrinted>
  <dcterms:created xsi:type="dcterms:W3CDTF">2015-06-05T18:19:34Z</dcterms:created>
  <dcterms:modified xsi:type="dcterms:W3CDTF">2026-02-16T12:43:21Z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0x010100F55605582EBB02479603D3598B621D84</vt:lpwstr>
  </property>
  <property fmtid="{D5CDD505-2E9C-101B-9397-08002B2CF9AE}" pid="3" name="MediaServiceImageTags">
    <vt:lpwstr/>
  </property>
</Properties>
</file>